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32" activeTab="1"/>
  </bookViews>
  <sheets>
    <sheet name="总说明" sheetId="12" r:id="rId1"/>
    <sheet name="汇总表（表1）" sheetId="4" r:id="rId2"/>
    <sheet name="分部分项工程报价表（表2）" sheetId="1" r:id="rId3"/>
    <sheet name="措施项目费用报价表（表3） " sheetId="14" r:id="rId4"/>
    <sheet name="零星项目（表4）" sheetId="10" r:id="rId5"/>
  </sheets>
  <externalReferences>
    <externalReference r:id="rId6"/>
    <externalReference r:id="rId7"/>
    <externalReference r:id="rId8"/>
    <externalReference r:id="rId9"/>
    <externalReference r:id="rId10"/>
    <externalReference r:id="rId11"/>
    <externalReference r:id="rId12"/>
  </externalReferences>
  <definedNames>
    <definedName name="_000年.xls">#REF!</definedName>
    <definedName name="_001年.xls">#REF!</definedName>
    <definedName name="_002年.xls">#REF!</definedName>
    <definedName name="_Key1" hidden="1">#REF!</definedName>
    <definedName name="_Order1" hidden="1">255</definedName>
    <definedName name="_Sort" hidden="1">#REF!</definedName>
    <definedName name="_W200">'[1]21'!$B$1:$B$802</definedName>
    <definedName name="_x1">#REF!</definedName>
    <definedName name="_ys1">#REF!</definedName>
    <definedName name="_ys2">#REF!</definedName>
    <definedName name="_ys3">#REF!</definedName>
    <definedName name="a">'[2]21'!$B$1:$B$802</definedName>
    <definedName name="AAA">#REF!+#REF!+0.1</definedName>
    <definedName name="ac">#REF!</definedName>
    <definedName name="ad">'[1]21'!$A$1:$A$802</definedName>
    <definedName name="ae">'[1]21'!$B$1:$B$802</definedName>
    <definedName name="d">'[3]21'!$B$1:$B$802</definedName>
    <definedName name="DIXI">#REF!</definedName>
    <definedName name="Excel_BuiltIn__FilterDatabase_6">#REF!</definedName>
    <definedName name="FG">#REF!</definedName>
    <definedName name="iii">#REF!</definedName>
    <definedName name="o">#REF!</definedName>
    <definedName name="_xlnm.Print_Area" localSheetId="2">'分部分项工程报价表（表2）'!$A$1:$M$10</definedName>
    <definedName name="_xlnm.Print_Area" localSheetId="4">'零星项目（表4）'!$A$1:$G$19</definedName>
    <definedName name="_xlnm.Print_Area" localSheetId="0">总说明!$A$1:$M$25</definedName>
    <definedName name="sdsad">#REF!</definedName>
    <definedName name="series01">#REF!</definedName>
    <definedName name="series02">#REF!</definedName>
    <definedName name="series03">#REF!</definedName>
    <definedName name="series04">#REF!</definedName>
    <definedName name="series05">#REF!</definedName>
    <definedName name="series06">#REF!</definedName>
    <definedName name="series07">#REF!</definedName>
    <definedName name="series08">#REF!</definedName>
    <definedName name="series09">#REF!</definedName>
    <definedName name="series10">#REF!</definedName>
    <definedName name="tt">#REF!</definedName>
    <definedName name="uuuuu">#REF!</definedName>
    <definedName name="XLRPARAMS_GCMC" hidden="1">[4]XLR_NoRangeSheet!$B$6</definedName>
    <definedName name="XLRPARAMS_GCMC_" hidden="1">[5]XLR_NoRangeSheet!$B$6</definedName>
    <definedName name="xvs">#REF!</definedName>
    <definedName name="yyy">#REF!</definedName>
    <definedName name="zxd">#REF!</definedName>
    <definedName name="埃特板">#REF!</definedName>
    <definedName name="埃特板人工">#REF!</definedName>
    <definedName name="贝砂金">#REF!</definedName>
    <definedName name="材料">#REF!</definedName>
    <definedName name="采光蓬C0516">#REF!</definedName>
    <definedName name="窗帘盒人工">#REF!</definedName>
    <definedName name="窗台石人工">#REF!</definedName>
    <definedName name="瓷砖踢脚线人工">#REF!</definedName>
    <definedName name="大堂花灯">#REF!</definedName>
    <definedName name="大堂射灯">#REF!</definedName>
    <definedName name="大堂筒灯">#REF!</definedName>
    <definedName name="挡水石人工">#REF!</definedName>
    <definedName name="灯带T4">#REF!</definedName>
    <definedName name="地">#REF!</definedName>
    <definedName name="地面石材人工">#REF!</definedName>
    <definedName name="电梯厅墙地砖人工">#REF!</definedName>
    <definedName name="电梯厅油漆人工">#REF!</definedName>
    <definedName name="仿啡网马赛克">#REF!</definedName>
    <definedName name="仿马赛克砖">#REF!</definedName>
    <definedName name="啡慕斯">#REF!</definedName>
    <definedName name="干挂石材_25MM透光石、25mm厚橄榄绿麻石、25MM芝麻色麻石__局部铝合金_4mm厚不锈钢挂件">[6]售楼部幕墙清单!#REF!</definedName>
    <definedName name="黑金花">#REF!</definedName>
    <definedName name="黑色烤漆玻璃">#REF!</definedName>
    <definedName name="镜面钛金不绣钢">#REF!</definedName>
    <definedName name="凯">#REF!</definedName>
    <definedName name="拉丝不锈钢">#REF!</definedName>
    <definedName name="铝边角">#REF!</definedName>
    <definedName name="铝材">'[7]材料损耗(不打印)'!$B$1</definedName>
    <definedName name="铝扣板">#REF!</definedName>
    <definedName name="铝扣板人工">#REF!</definedName>
    <definedName name="铝条10mm">#REF!</definedName>
    <definedName name="门窗表">#REF!</definedName>
    <definedName name="门窗表a23">#REF!</definedName>
    <definedName name="门槛石人工">#REF!</definedName>
    <definedName name="门套鞋人工">#REF!</definedName>
    <definedName name="腻子等辅材">#REF!</definedName>
    <definedName name="排气扇">#REF!</definedName>
    <definedName name="其他">'[7]材料损耗(不打印)'!$B$4</definedName>
    <definedName name="浅啡网">#REF!</definedName>
    <definedName name="墙地砖人工">#REF!</definedName>
    <definedName name="墙面石材人工">#REF!</definedName>
    <definedName name="人造米黄">#REF!</definedName>
    <definedName name="软木">#REF!</definedName>
    <definedName name="砂面钛金不绣钢">#REF!</definedName>
    <definedName name="山西黑">#REF!</definedName>
    <definedName name="石材踢脚线人工">#REF!</definedName>
    <definedName name="石膏板9厘">#REF!</definedName>
    <definedName name="石膏线60包人工">#REF!</definedName>
    <definedName name="双层石膏板人工">#REF!</definedName>
    <definedName name="水泥沙">#REF!</definedName>
    <definedName name="水泥砂浆找平人工">#REF!</definedName>
    <definedName name="筒灯华辉4寸防雾">#REF!</definedName>
    <definedName name="筒灯华辉9w">#REF!</definedName>
    <definedName name="筒灯欧普">#REF!</definedName>
    <definedName name="外委加工.dbf">#REF!</definedName>
    <definedName name="五金">'[7]材料损耗(不打印)'!$B$3</definedName>
    <definedName name="西班牙米黄">#REF!</definedName>
    <definedName name="新西米">#REF!</definedName>
    <definedName name="新西米门套鞋">#REF!</definedName>
    <definedName name="英国棕">#REF!</definedName>
    <definedName name="英国棕门套鞋">#REF!</definedName>
    <definedName name="油漆人工">#REF!</definedName>
  </definedNames>
  <calcPr calcId="144525"/>
</workbook>
</file>

<file path=xl/sharedStrings.xml><?xml version="1.0" encoding="utf-8"?>
<sst xmlns="http://schemas.openxmlformats.org/spreadsheetml/2006/main" count="185" uniqueCount="142">
  <si>
    <t>清单总说明</t>
  </si>
  <si>
    <t>一</t>
  </si>
  <si>
    <t>招标范围</t>
  </si>
  <si>
    <t>工程概况：南通市海门区CR21001地块。</t>
  </si>
  <si>
    <t>工程招标范围：甲方在施工过程中签发的各类变更、零星工程等所有施工费。</t>
  </si>
  <si>
    <t>二</t>
  </si>
  <si>
    <t>计价说明</t>
  </si>
  <si>
    <t>招标清单包括：汇总表（表1）、分部分项工程报价表（表2）、措施项目费用报价表（表3）、【零星项目（表4）不计入总价】</t>
  </si>
  <si>
    <t>清单中工程量由招标单位提供，数量为暂定数，实际预结算根据施工图纸、现场打桩记录、和有关资料等及清单中的工程量计算规则调整，综合单价除《调差机制表（表1)》约定可调的清单子目外其余不作调整</t>
  </si>
  <si>
    <t>综合单价的组成包括材料费、施工费、管理费、规费、利润等一切费用；投标单位需在投标前对现有场地及周边环境进行现场踏勘，需综合考虑场地满足打桩的条件相关费用，根据模拟工程量进行综合报价，结算时综合单价不作调整，工程量按实结算。</t>
  </si>
  <si>
    <t>除表1-调差机制表约定外，综合单价应考虑人工、材料、机械的市场价格波动、国家政策调整等各种因素在内，在合同实施期间不随其他任何因素变化而调整；</t>
  </si>
  <si>
    <t>三台静压机同时作业，需自备至少两台挖机拖桩。具体吨位投标方综合图纸及地勘报告确定，满足桩基施工要求，具体数量满足甲方进度要求。</t>
  </si>
  <si>
    <t>水电费已包含在含税综合单价中，由投标单位直接支付给总包施工单位。</t>
  </si>
  <si>
    <t>本工程预计开工时已具备临时供电，如未供电，投标单位需考虑自备柴油发电机。</t>
  </si>
  <si>
    <t>桩基施工前需向甲方确认基准坐标点，手续完善后方可施工。</t>
  </si>
  <si>
    <r>
      <rPr>
        <sz val="11"/>
        <color theme="1"/>
        <rFont val="宋体"/>
        <charset val="134"/>
      </rPr>
      <t xml:space="preserve">预制桩报价时自行考虑桩长不同、接桩送桩、桩尖、桩靴等费用，打预制桩过程中的焊缝探伤费用包含在桩基综合单价中，结算时不作调整。
</t>
    </r>
    <r>
      <rPr>
        <sz val="11"/>
        <rFont val="宋体"/>
        <charset val="134"/>
      </rPr>
      <t>如实际施工过程中出现个别桩无法打到设计指定标高时，露出地面部分只计算桩材料费用，人工辅材不计入。</t>
    </r>
    <r>
      <rPr>
        <sz val="11"/>
        <color theme="1"/>
        <rFont val="宋体"/>
        <charset val="134"/>
      </rPr>
      <t xml:space="preserve">
预制桩计算规则：工程量不含桩尖，按设计有效桩长计算。</t>
    </r>
  </si>
  <si>
    <t>因非投标单位原因而受“停工”行政处罚的，工期相应顺延，在此期间所产生的任何施工的机械、材料、人工、管理等窝工费用，招标人均不予签证。停工时间少于30天的（含），桩机不允许撤场，费用包含在投标报价内；停工时间大于30天的，桩机闲置费按零星项目（表5）单价计入。同时应无条件配合我方进行工程节奏调整”</t>
  </si>
  <si>
    <t>投标单位对工程量清单中的内容有异议的，需在招标答疑阶段提出，否则认为同意工程量清单内容及工程量。不得在未经招标人允许的情况下自行修改清单描述及工程量或增减清单项，若发生则按废标处理。清单中未进行报价的视为投标人让利。</t>
  </si>
  <si>
    <t>投标单位进场后需服从甲方及总包单位管理，详见;“总分包管理要求”。</t>
  </si>
  <si>
    <t>措施费说明：</t>
  </si>
  <si>
    <t>投标单位已对场地情况及地勘资料充分了解，场地处理（包括但不局限于场平、建筑垃圾清理、桩孔覆盖、必要的场地换填、配合检查检测、为配合桩机移位产生各类措施等）等工作内容均考虑在措施费报价中，总价包干，不再因此发生任何形式的指令、签证；</t>
  </si>
  <si>
    <t>安全文明施工措施费包含安全施工、文明施工、临时设施及环境保护，按相关规定执行，相关费用包含在措施费报价中，总价包干；</t>
  </si>
  <si>
    <t>场地内无临时道路，投标单位需自行考虑机械、材料进出场的通道、钢板路等相关费用包含在措施费报价中，总价包干；</t>
  </si>
  <si>
    <t>本工程由于总包未进场，投标单位进场后需承担夜间施工由此产生的所有对外协调工作及费用（含夜间施工加班费）。桩基备案由投标单位负责。</t>
  </si>
  <si>
    <t>本工程场地内的材料转运，投标单位综合考虑吊车配合施工及材料转运，打桩自行配备挖机（至少两台），各类施工机械名称、数量投标方标书中予以明确，需满足桩基施工要求；相关费用包含在措施费报价中，总价包干。</t>
  </si>
  <si>
    <t>超声波、静载检测试验费由招标单位负责；但经检验不合格的，则由投标单位承担（包括再次检测的费用）。投标单位需配合桩基检测时的场地处理，并提供挖机等机械设备，为桩基检测提供道路；对检测全程跟踪配合并负责资料收集。</t>
  </si>
  <si>
    <t>投标单位需考虑施工期间产生的公关、处罚等费用;以及考虑周边扰民等因素，引发的扰民、政府监管部门协调工作由投标单位负责，并承担由此增加的费用，相关费用包含在措施费报价中，总价包干。</t>
  </si>
  <si>
    <t>投标单位需按照投标文件中的承诺足额配备虚构的管理人员、工人及机械设备，如未配备视为违约，投标方有权视情况进行处罚或更换单位或现场人员，在场工人需人证合一，服从总包管理。</t>
  </si>
  <si>
    <t>因施工原因造成的桩基标高误差过大、桩基偏位、桩型配错、漏打等产生的所有检测及处理费用由投标单位承担。</t>
  </si>
  <si>
    <t>13.10</t>
  </si>
  <si>
    <t>投标单位应根据设计、规范及南通市政府要求施工足量的工程试桩，如检测结果不合格，投标单位需承担因此造成的问题处理、增加试桩、增加检测等费用。</t>
  </si>
  <si>
    <t>13.11</t>
  </si>
  <si>
    <t>如在施工过程中出现桩基标高达不到设计要求（欠送桩），桩基单位应根据设计院技术核定单要求执行，因此发生的额外的检测及处理费用由投标单位承担。</t>
  </si>
  <si>
    <t>表1投标报价汇总表</t>
  </si>
  <si>
    <t>工程名称：南通市海门区CR21001地块</t>
  </si>
  <si>
    <t>序号</t>
  </si>
  <si>
    <t>报价内容</t>
  </si>
  <si>
    <t>不含税金额（元）</t>
  </si>
  <si>
    <t>增值税税率</t>
  </si>
  <si>
    <t>含税金额（元）</t>
  </si>
  <si>
    <t>备注</t>
  </si>
  <si>
    <t>分部分项工程费</t>
  </si>
  <si>
    <t>措施项目费用</t>
  </si>
  <si>
    <t>工程总造价【1+2】</t>
  </si>
  <si>
    <t>表2分部分项工程量清单与计价表</t>
  </si>
  <si>
    <t/>
  </si>
  <si>
    <t>项目名称</t>
  </si>
  <si>
    <t>工作内容、特征描述</t>
  </si>
  <si>
    <t>计量单位</t>
  </si>
  <si>
    <t>工程量</t>
  </si>
  <si>
    <t>综合单价</t>
  </si>
  <si>
    <t xml:space="preserve">
人工
</t>
  </si>
  <si>
    <t>材料</t>
  </si>
  <si>
    <t>机械</t>
  </si>
  <si>
    <t>管理费、规费
F</t>
  </si>
  <si>
    <t>利润
G</t>
  </si>
  <si>
    <t>不含税合价</t>
  </si>
  <si>
    <t>H</t>
  </si>
  <si>
    <t>I=A+B+C+D+E</t>
  </si>
  <si>
    <t>A</t>
  </si>
  <si>
    <t>B</t>
  </si>
  <si>
    <t>C</t>
  </si>
  <si>
    <t>D=(A+C)*F</t>
  </si>
  <si>
    <t>E=(A+C)*G</t>
  </si>
  <si>
    <t>H*I</t>
  </si>
  <si>
    <t>预制桩</t>
  </si>
  <si>
    <t>预制实心方桩-静压桩</t>
  </si>
  <si>
    <t>1、桩型：桩型：YZH-400A-C60-12、11， YZH-400A-C60-12、10，YZH-400A-C60-10、6，YZH-400A-C60-10、9，YZH-400A-C60-10、8，预制方桩，桩截面：400*400
桩型：综合考虑，满足招标文件要求对应图集的桩型
2、工作内容：（1）方桩的场内运输；（2）施工（含桩机桩间转移、现场管桩平移）；（3）压桩、送桩（含挖淤泥、抽水费用）；（4）接桩、桩尖等；（5）其他相关的所有费用。
3、工程量不包含桩尖长度，桩尖须考虑在报价中,单根桩长变化时，综合单价不变。
4、其他其余详见图纸说明
5、综合单价包含措施费（不包含措施项目费用报价表4内容）</t>
  </si>
  <si>
    <t>m</t>
  </si>
  <si>
    <t>建华、海华、三和、国华</t>
  </si>
  <si>
    <t>1、桩型：YZH-350B-13S，YZH-350B-10S.7，预制方桩，桩截面：350*350
桩型：综合考虑，满足招标文件要求对应图集的桩型
2、工作内容：（1）方桩的场内运输；（2）施工（含桩机桩间转移、现场管桩平移）；（3）压桩、送桩（含挖淤泥、抽水费用）；（4）接桩、桩尖等；（5）其他相关的所有费用。
3、工程量不包含桩尖长度，桩尖须考虑在报价中,单根桩长变化时，综合单价不变。
4、其他其余详见图纸说明
5、综合单价包含措施费（不包含措施项目费用报价表4内容）</t>
  </si>
  <si>
    <t>发电机自发电</t>
  </si>
  <si>
    <t>1、静压桩机自发电机，发电机容量自行考虑在单价中，含设备进出场、维护、保养及柴油等一切费用；
2、综合考虑桩基类型、尺寸，发电机租赁周期；
3、工程量按打桩长度计算。</t>
  </si>
  <si>
    <t>合计</t>
  </si>
  <si>
    <t>措施项目费用报价表</t>
  </si>
  <si>
    <t>项目</t>
  </si>
  <si>
    <t xml:space="preserve"> 工程内容</t>
  </si>
  <si>
    <t>单位</t>
  </si>
  <si>
    <t>不含税综合单价</t>
  </si>
  <si>
    <t>场地清表</t>
  </si>
  <si>
    <t>推土机推挖表土，铲除杂草，包括地面现有之任何固定的、临时的废弃设施及物料拆除及外运。</t>
  </si>
  <si>
    <t>元/m2</t>
  </si>
  <si>
    <t>地下障碍物和暗塘处理费用</t>
  </si>
  <si>
    <t>地下3米以上障碍物和暗塘处理费用（含换土或换填塘渣，换填后桩基因换填而发生的混凝土超方）；以及地下之人工或天然障碍物处理费用。</t>
  </si>
  <si>
    <t>元/项</t>
  </si>
  <si>
    <t>包含素砼、钢筋砼、砖、石头等所有类型的障碍物处理</t>
  </si>
  <si>
    <t>大型机械进出场费及安拆费</t>
  </si>
  <si>
    <t>我司承诺至少3台静压桩机（不同型号自行添加），保证满足贵司工期要求，若因机械数量不能满足工期要求而另增加桩机的，所增加机械的进退场费用甲方将不再支付，由我司承担。此项费用包干。（本项目预计情况为施工期内有一栋楼的桩基施工晚于大区，需考虑一台桩基的二次进退场费用，二次进出场次数按实际情况综合考虑，不再另行计算进出场费用）。</t>
  </si>
  <si>
    <t>安全文明施工费</t>
  </si>
  <si>
    <t>含环境保护费、文明施工费、安全施工费；洗车槽的设置及维护费用及后续的拆除。</t>
  </si>
  <si>
    <t>临时设施费</t>
  </si>
  <si>
    <r>
      <rPr>
        <sz val="10"/>
        <color theme="1"/>
        <rFont val="宋体"/>
        <charset val="134"/>
      </rPr>
      <t>我方不提供现场零时设施，投标单位自行考虑。现场临时建筑物临时设施的搭拆；</t>
    </r>
    <r>
      <rPr>
        <sz val="10"/>
        <color rgb="FFFF0000"/>
        <rFont val="宋体"/>
        <charset val="134"/>
      </rPr>
      <t>施工场地内因桩基行走、材料搬运、配合甲方指定桩基检测单位等所需的临时道路产生的铺设塘渣、钢板、供电和供水、静载桩周边塘渣</t>
    </r>
    <r>
      <rPr>
        <sz val="10"/>
        <color theme="1"/>
        <rFont val="宋体"/>
        <charset val="134"/>
      </rPr>
      <t>；桩基工程完成后场内场地整平等一切施工措施费用(投标单位需在投标前详细勘察现场情况，后期该费用不根据地质条件、天气等任何因素变化，一次性包干)。</t>
    </r>
  </si>
  <si>
    <t>夜间施工增加费</t>
  </si>
  <si>
    <t>冬雨季施工增加费</t>
  </si>
  <si>
    <t>二次搬运费</t>
  </si>
  <si>
    <t>二次或多次搬运而发生的费用，均在此项措施费用中包干，后期无论搬运距离及搬运方式是否发生变化，均不增加额外费用。</t>
  </si>
  <si>
    <t>已完工程及设备保护费</t>
  </si>
  <si>
    <t>已完成品保护费：针对已完成合同范围内项目，需采取措施保证已完工程不受到破坏。需踏勘现场并自行考虑施工有可能引起的修复、纠纷等费用，以及在满足发包人要求情况下采取合理布置打桩顺序、控制打桩速度、设置应力释放孔、防震沟及其他必要的一切措施所产生的费用。</t>
  </si>
  <si>
    <t>检验试验费</t>
  </si>
  <si>
    <t>除桩基检测（业主单独分包）以外的一切检测费并配合出具相关报告。</t>
  </si>
  <si>
    <t>工程桩检测配合费</t>
  </si>
  <si>
    <t>桩基检测建设单位另行委托，报价单位请报配合费，此配合费包干，结算不作调整。检测结果如需处理，桩基需无条件配合，此处理结果若是中标单位责任则对此产生的费用由中标单位承担，若不是中标单位责任，费用则有我方承担，中标单位需负责举证。</t>
  </si>
  <si>
    <t>工期及质量保证措施费</t>
  </si>
  <si>
    <t>报价单位自行考虑，需无条件满足工程节点进度需要。如有因配合施工造成的赶工，费用不再另计。</t>
  </si>
  <si>
    <t>临时水接驳费</t>
  </si>
  <si>
    <t>含场内、场外临时水接入的费用，施工单位应了解本项目临时水的接入点。</t>
  </si>
  <si>
    <t>赶工费</t>
  </si>
  <si>
    <t>为满足项目进度要求可能增加的所有赶工费用，包含且不限于人工、材料、机械等费用</t>
  </si>
  <si>
    <t>提前施工的行政罚款费</t>
  </si>
  <si>
    <t>投标单位需考虑提前施工所需无证施工的公关、处罚（含司法鉴定）等费用。具体提前日期以实际为准不在另行增加费用。</t>
  </si>
  <si>
    <t>行政、协调和公关费、竣工档案配合费等</t>
  </si>
  <si>
    <t>投标单位需考虑打桩可能造成的对周边居民的影响，如涉及周边投诉与索赔，中标单位应及时处理，处理过程中发生的费用包含在本项措施费用中，采取相关必要措施保证本工程顺利开工；竣工验收、档案配合费等。</t>
  </si>
  <si>
    <t>打桩施工问题处置费</t>
  </si>
  <si>
    <t>为满足项目进度要求投标单位需考虑施工过程中可能会出现的成桩时产生挤土效应导致桩身上抬无法继续往下打等情况。所进行的如打泄力孔等处理措施的费用。</t>
  </si>
  <si>
    <t>专家评审费（如有）</t>
  </si>
  <si>
    <t>注：如表中的措施项目整项未实施，则结算时该项费用招标单位有权扣除。</t>
  </si>
  <si>
    <t>零星工作内容（不计入总价）</t>
  </si>
  <si>
    <t>不含税综合单价(元)</t>
  </si>
  <si>
    <t>增值税率(%)</t>
  </si>
  <si>
    <t>含税综合单价（元）</t>
  </si>
  <si>
    <t>200挖机，含进出场等费用</t>
  </si>
  <si>
    <t>台班</t>
  </si>
  <si>
    <t>12小时计取</t>
  </si>
  <si>
    <t>120挖机，含进出场等费用</t>
  </si>
  <si>
    <t>静力压桩机闲置费</t>
  </si>
  <si>
    <t>台/天</t>
  </si>
  <si>
    <t>每天按24小时计算</t>
  </si>
  <si>
    <t>零星点工（普工）</t>
  </si>
  <si>
    <t>工日</t>
  </si>
  <si>
    <t>零星点工（技工）</t>
  </si>
  <si>
    <t>12t汽车吊</t>
  </si>
  <si>
    <t>16t汽车吊</t>
  </si>
  <si>
    <t>25t汽车吊</t>
  </si>
  <si>
    <t>30t汽车吊</t>
  </si>
  <si>
    <t>50t汽车吊</t>
  </si>
  <si>
    <t>75t汽车吊</t>
  </si>
  <si>
    <t>道渣回填</t>
  </si>
  <si>
    <t>m3</t>
  </si>
  <si>
    <t>暗浜、水塘处理（素土回填）</t>
  </si>
  <si>
    <t>暗浜、水塘处理（碎石回填）</t>
  </si>
  <si>
    <t>每增加/减少一个砼强度等级混凝土综合单价价差</t>
  </si>
  <si>
    <t>m³</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</si>
</sst>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 numFmtId="179" formatCode="0.00_);[Red]\(0.00\)"/>
    <numFmt numFmtId="180" formatCode="0.000000_ "/>
  </numFmts>
  <fonts count="41">
    <font>
      <sz val="11"/>
      <color indexed="8"/>
      <name val="宋体"/>
      <charset val="134"/>
    </font>
    <font>
      <sz val="10"/>
      <color indexed="8"/>
      <name val="宋体"/>
      <charset val="134"/>
    </font>
    <font>
      <b/>
      <sz val="14"/>
      <color indexed="8"/>
      <name val="宋体"/>
      <charset val="134"/>
    </font>
    <font>
      <sz val="10"/>
      <name val="宋体"/>
      <charset val="134"/>
    </font>
    <font>
      <b/>
      <sz val="10"/>
      <color indexed="8"/>
      <name val="宋体"/>
      <charset val="134"/>
    </font>
    <font>
      <sz val="10"/>
      <name val="微软雅黑"/>
      <charset val="134"/>
    </font>
    <font>
      <sz val="10"/>
      <color indexed="8"/>
      <name val="宋体"/>
      <charset val="134"/>
      <scheme val="minor"/>
    </font>
    <font>
      <b/>
      <sz val="10"/>
      <name val="宋体"/>
      <charset val="134"/>
    </font>
    <font>
      <sz val="10"/>
      <color theme="1"/>
      <name val="宋体"/>
      <charset val="134"/>
    </font>
    <font>
      <b/>
      <sz val="14"/>
      <color theme="1"/>
      <name val="宋体"/>
      <charset val="134"/>
    </font>
    <font>
      <b/>
      <sz val="10"/>
      <color rgb="FFFF0000"/>
      <name val="宋体"/>
      <charset val="134"/>
    </font>
    <font>
      <sz val="10"/>
      <name val="Times New Roman"/>
      <charset val="134"/>
    </font>
    <font>
      <sz val="11"/>
      <name val="宋体"/>
      <charset val="134"/>
    </font>
    <font>
      <b/>
      <sz val="14"/>
      <name val="宋体"/>
      <charset val="134"/>
    </font>
    <font>
      <b/>
      <sz val="11"/>
      <name val="宋体"/>
      <charset val="134"/>
    </font>
    <font>
      <b/>
      <sz val="12"/>
      <name val="宋体"/>
      <charset val="134"/>
    </font>
    <font>
      <sz val="12"/>
      <name val="宋体"/>
      <charset val="134"/>
    </font>
    <font>
      <sz val="11"/>
      <color theme="1"/>
      <name val="宋体"/>
      <charset val="134"/>
    </font>
    <font>
      <b/>
      <sz val="16"/>
      <color indexed="8"/>
      <name val="宋体"/>
      <charset val="134"/>
    </font>
    <font>
      <b/>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7">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2" tint="-0.0999786370433668"/>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2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2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16"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20" fillId="11" borderId="12"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24" fillId="13" borderId="0" applyNumberFormat="0" applyBorder="0" applyAlignment="0" applyProtection="0">
      <alignment vertical="center"/>
    </xf>
    <xf numFmtId="0" fontId="27" fillId="0" borderId="14" applyNumberFormat="0" applyFill="0" applyAlignment="0" applyProtection="0">
      <alignment vertical="center"/>
    </xf>
    <xf numFmtId="0" fontId="24" fillId="14" borderId="0" applyNumberFormat="0" applyBorder="0" applyAlignment="0" applyProtection="0">
      <alignment vertical="center"/>
    </xf>
    <xf numFmtId="0" fontId="33" fillId="15" borderId="15" applyNumberFormat="0" applyAlignment="0" applyProtection="0">
      <alignment vertical="center"/>
    </xf>
    <xf numFmtId="0" fontId="34" fillId="15" borderId="11" applyNumberFormat="0" applyAlignment="0" applyProtection="0">
      <alignment vertical="center"/>
    </xf>
    <xf numFmtId="0" fontId="35" fillId="16" borderId="16"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6" fillId="0" borderId="17" applyNumberFormat="0" applyFill="0" applyAlignment="0" applyProtection="0">
      <alignment vertical="center"/>
    </xf>
    <xf numFmtId="0" fontId="16" fillId="0" borderId="0" applyProtection="0">
      <alignment vertical="center"/>
    </xf>
    <xf numFmtId="0" fontId="37" fillId="0" borderId="18" applyNumberFormat="0" applyFill="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16" fillId="0" borderId="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16" fillId="0" borderId="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16" fillId="0" borderId="0">
      <alignment vertical="center"/>
    </xf>
    <xf numFmtId="0" fontId="16" fillId="0" borderId="0"/>
    <xf numFmtId="0" fontId="16" fillId="0" borderId="0">
      <alignment vertical="center"/>
    </xf>
    <xf numFmtId="0" fontId="0" fillId="0" borderId="0">
      <alignment vertical="center"/>
    </xf>
    <xf numFmtId="43" fontId="16" fillId="0" borderId="0" applyFont="0" applyFill="0" applyBorder="0" applyAlignment="0" applyProtection="0">
      <alignment vertical="center"/>
    </xf>
    <xf numFmtId="0" fontId="16" fillId="0" borderId="0"/>
    <xf numFmtId="43" fontId="16" fillId="0" borderId="0" applyFont="0" applyFill="0" applyBorder="0" applyAlignment="0" applyProtection="0"/>
    <xf numFmtId="0" fontId="16" fillId="0" borderId="0"/>
  </cellStyleXfs>
  <cellXfs count="131">
    <xf numFmtId="0" fontId="0" fillId="0" borderId="0" xfId="0">
      <alignment vertical="center"/>
    </xf>
    <xf numFmtId="0" fontId="1" fillId="0" borderId="0" xfId="0" applyFont="1" applyAlignment="1">
      <alignment vertical="center" wrapText="1"/>
    </xf>
    <xf numFmtId="0" fontId="1" fillId="0" borderId="0" xfId="0" applyFont="1" applyFill="1" applyBorder="1" applyAlignment="1">
      <alignment vertical="center"/>
    </xf>
    <xf numFmtId="0" fontId="1" fillId="0" borderId="0" xfId="0" applyFont="1">
      <alignment vertical="center"/>
    </xf>
    <xf numFmtId="0" fontId="2" fillId="0" borderId="0" xfId="0" applyNumberFormat="1" applyFont="1" applyFill="1" applyBorder="1" applyAlignment="1">
      <alignment horizontal="center" vertical="center"/>
    </xf>
    <xf numFmtId="176" fontId="3" fillId="2" borderId="1" xfId="33" applyNumberFormat="1" applyFont="1" applyFill="1" applyBorder="1" applyAlignment="1">
      <alignment horizontal="left" vertical="center"/>
    </xf>
    <xf numFmtId="176" fontId="3" fillId="2" borderId="2" xfId="33" applyNumberFormat="1" applyFont="1" applyFill="1" applyBorder="1" applyAlignment="1">
      <alignment horizontal="left" vertical="center"/>
    </xf>
    <xf numFmtId="176" fontId="3" fillId="2" borderId="3" xfId="33" applyNumberFormat="1" applyFont="1" applyFill="1" applyBorder="1" applyAlignment="1">
      <alignment horizontal="left" vertical="center"/>
    </xf>
    <xf numFmtId="0" fontId="1" fillId="0" borderId="0" xfId="0" applyFont="1" applyFill="1" applyAlignment="1">
      <alignment vertical="center"/>
    </xf>
    <xf numFmtId="0" fontId="4" fillId="0" borderId="4" xfId="0" applyNumberFormat="1" applyFont="1" applyFill="1" applyBorder="1" applyAlignment="1">
      <alignment horizontal="center" vertical="center" wrapText="1"/>
    </xf>
    <xf numFmtId="0" fontId="1" fillId="0" borderId="0" xfId="0" applyFont="1" applyFill="1" applyAlignment="1">
      <alignment vertical="center" wrapText="1"/>
    </xf>
    <xf numFmtId="0" fontId="3" fillId="0" borderId="4" xfId="33" applyNumberFormat="1" applyFont="1" applyFill="1" applyBorder="1" applyAlignment="1">
      <alignment horizontal="center" vertical="center"/>
    </xf>
    <xf numFmtId="0" fontId="3" fillId="0" borderId="4" xfId="0" applyNumberFormat="1" applyFont="1" applyFill="1" applyBorder="1" applyAlignment="1" applyProtection="1">
      <alignment vertical="center" wrapText="1"/>
      <protection locked="0"/>
    </xf>
    <xf numFmtId="49" fontId="3" fillId="0" borderId="4" xfId="57" applyNumberFormat="1" applyFont="1" applyFill="1" applyBorder="1" applyAlignment="1">
      <alignment horizontal="center" vertical="center"/>
    </xf>
    <xf numFmtId="176" fontId="5" fillId="2" borderId="4" xfId="33" applyNumberFormat="1" applyFont="1" applyFill="1" applyBorder="1" applyAlignment="1">
      <alignment horizontal="center" vertical="center"/>
    </xf>
    <xf numFmtId="9" fontId="1" fillId="0" borderId="4" xfId="11" applyFont="1" applyFill="1" applyBorder="1" applyAlignment="1">
      <alignment horizontal="center" vertical="center"/>
    </xf>
    <xf numFmtId="177" fontId="3" fillId="0" borderId="4" xfId="33" applyNumberFormat="1" applyFont="1" applyFill="1" applyBorder="1" applyAlignment="1">
      <alignment horizontal="center" vertical="center"/>
    </xf>
    <xf numFmtId="0" fontId="1" fillId="0" borderId="4" xfId="33" applyNumberFormat="1" applyFont="1" applyFill="1" applyBorder="1" applyAlignment="1">
      <alignment horizontal="center" vertical="center" wrapText="1"/>
    </xf>
    <xf numFmtId="0" fontId="3" fillId="0" borderId="0" xfId="33" applyNumberFormat="1" applyFont="1" applyFill="1" applyBorder="1" applyAlignment="1">
      <alignment vertical="center"/>
    </xf>
    <xf numFmtId="176" fontId="5" fillId="0" borderId="4" xfId="33" applyNumberFormat="1" applyFont="1" applyBorder="1" applyAlignment="1">
      <alignment horizontal="center" vertical="center"/>
    </xf>
    <xf numFmtId="0" fontId="1" fillId="0" borderId="4" xfId="33" applyNumberFormat="1" applyFont="1" applyFill="1" applyBorder="1" applyAlignment="1">
      <alignment horizontal="left" vertical="center" wrapText="1"/>
    </xf>
    <xf numFmtId="2" fontId="1" fillId="0" borderId="4" xfId="0" applyNumberFormat="1" applyFont="1" applyFill="1" applyBorder="1" applyAlignment="1">
      <alignment horizontal="left" vertical="center" wrapText="1"/>
    </xf>
    <xf numFmtId="0" fontId="1" fillId="0" borderId="4" xfId="33" applyNumberFormat="1" applyFont="1" applyFill="1" applyBorder="1" applyAlignment="1">
      <alignment horizontal="center" vertical="center"/>
    </xf>
    <xf numFmtId="0" fontId="6" fillId="0" borderId="4" xfId="33" applyFont="1" applyBorder="1" applyAlignment="1">
      <alignment horizontal="left" vertical="center" wrapText="1"/>
    </xf>
    <xf numFmtId="9" fontId="1" fillId="0" borderId="4" xfId="11" applyNumberFormat="1" applyFont="1" applyFill="1" applyBorder="1" applyAlignment="1">
      <alignment horizontal="center" vertical="center"/>
    </xf>
    <xf numFmtId="0" fontId="7" fillId="3" borderId="1" xfId="33" applyNumberFormat="1" applyFont="1" applyFill="1" applyBorder="1" applyAlignment="1">
      <alignment horizontal="left" vertical="center" wrapText="1"/>
    </xf>
    <xf numFmtId="0" fontId="7" fillId="3" borderId="2" xfId="33" applyNumberFormat="1" applyFont="1" applyFill="1" applyBorder="1" applyAlignment="1">
      <alignment horizontal="left" vertical="center" wrapText="1"/>
    </xf>
    <xf numFmtId="0" fontId="7" fillId="3" borderId="3" xfId="33" applyNumberFormat="1" applyFont="1" applyFill="1" applyBorder="1" applyAlignment="1">
      <alignment horizontal="left" vertical="center" wrapText="1"/>
    </xf>
    <xf numFmtId="0" fontId="1" fillId="0" borderId="0"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178" fontId="8" fillId="0" borderId="0" xfId="0" applyNumberFormat="1" applyFont="1" applyFill="1" applyAlignment="1">
      <alignment horizontal="center" vertical="center"/>
    </xf>
    <xf numFmtId="0" fontId="9" fillId="0" borderId="4"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179" fontId="8" fillId="0" borderId="4" xfId="0" applyNumberFormat="1" applyFont="1" applyFill="1" applyBorder="1" applyAlignment="1">
      <alignment horizontal="center" vertical="center"/>
    </xf>
    <xf numFmtId="179" fontId="8" fillId="0" borderId="4" xfId="8" applyNumberFormat="1" applyFont="1" applyBorder="1" applyAlignment="1">
      <alignment horizontal="center" vertical="center"/>
    </xf>
    <xf numFmtId="0" fontId="8" fillId="0" borderId="4" xfId="0" applyFont="1" applyFill="1" applyBorder="1" applyAlignment="1">
      <alignment horizontal="left" vertical="center" wrapText="1"/>
    </xf>
    <xf numFmtId="49" fontId="10" fillId="0" borderId="4" xfId="57" applyNumberFormat="1" applyFont="1" applyBorder="1" applyAlignment="1">
      <alignment horizontal="left" vertical="center" wrapText="1"/>
    </xf>
    <xf numFmtId="176" fontId="3" fillId="0" borderId="4" xfId="57" applyNumberFormat="1" applyFont="1" applyBorder="1" applyAlignment="1">
      <alignment horizontal="center" vertical="center"/>
    </xf>
    <xf numFmtId="176" fontId="11" fillId="0" borderId="4" xfId="57" applyNumberFormat="1" applyFont="1" applyBorder="1" applyAlignment="1">
      <alignment horizontal="center" vertical="center"/>
    </xf>
    <xf numFmtId="0" fontId="8" fillId="0" borderId="4" xfId="0" applyFont="1" applyBorder="1" applyAlignment="1">
      <alignment horizontal="center" vertical="center" wrapText="1"/>
    </xf>
    <xf numFmtId="49" fontId="3" fillId="0" borderId="4" xfId="57" applyNumberFormat="1" applyFont="1" applyBorder="1" applyAlignment="1">
      <alignment horizontal="left" vertical="center" wrapText="1"/>
    </xf>
    <xf numFmtId="49" fontId="3" fillId="0" borderId="4" xfId="57" applyNumberFormat="1" applyFont="1" applyBorder="1" applyAlignment="1">
      <alignment horizontal="center" vertical="center" wrapText="1"/>
    </xf>
    <xf numFmtId="43" fontId="8" fillId="0" borderId="4" xfId="8" applyFont="1" applyBorder="1" applyAlignment="1">
      <alignment horizontal="center" vertical="center"/>
    </xf>
    <xf numFmtId="0" fontId="3" fillId="0" borderId="4" xfId="57" applyFont="1" applyBorder="1" applyAlignment="1">
      <alignment horizontal="left" vertical="center" wrapText="1"/>
    </xf>
    <xf numFmtId="179" fontId="8" fillId="0" borderId="0" xfId="0" applyNumberFormat="1" applyFont="1" applyFill="1" applyAlignment="1">
      <alignment horizontal="center" vertical="center"/>
    </xf>
    <xf numFmtId="10" fontId="8" fillId="0" borderId="0" xfId="0" applyNumberFormat="1" applyFont="1" applyFill="1" applyAlignment="1">
      <alignment horizontal="center" vertical="center"/>
    </xf>
    <xf numFmtId="0" fontId="3" fillId="0" borderId="0" xfId="0" applyFont="1" applyFill="1" applyAlignment="1">
      <alignment vertical="center" wrapText="1"/>
    </xf>
    <xf numFmtId="0" fontId="12" fillId="0" borderId="0" xfId="0" applyFont="1" applyFill="1" applyAlignment="1">
      <alignment vertical="center" wrapText="1"/>
    </xf>
    <xf numFmtId="177" fontId="12" fillId="0" borderId="0" xfId="0" applyNumberFormat="1" applyFont="1" applyFill="1" applyAlignment="1">
      <alignment vertical="center" wrapText="1"/>
    </xf>
    <xf numFmtId="0" fontId="12" fillId="5" borderId="0" xfId="0" applyFont="1" applyFill="1" applyAlignment="1">
      <alignment vertical="center" wrapText="1"/>
    </xf>
    <xf numFmtId="179" fontId="12" fillId="0" borderId="0" xfId="0" applyNumberFormat="1" applyFont="1" applyFill="1" applyAlignment="1">
      <alignment vertical="center" wrapText="1"/>
    </xf>
    <xf numFmtId="0" fontId="13" fillId="0" borderId="0" xfId="0" applyFont="1" applyFill="1" applyAlignment="1">
      <alignment horizontal="center" vertical="center" wrapText="1"/>
    </xf>
    <xf numFmtId="177" fontId="13" fillId="0" borderId="0" xfId="0" applyNumberFormat="1" applyFont="1" applyFill="1" applyAlignment="1">
      <alignment horizontal="center" vertical="center" wrapText="1"/>
    </xf>
    <xf numFmtId="0" fontId="3" fillId="0" borderId="0" xfId="0" applyNumberFormat="1" applyFont="1" applyFill="1" applyAlignment="1">
      <alignment horizontal="left" wrapText="1"/>
    </xf>
    <xf numFmtId="177" fontId="3" fillId="0" borderId="0" xfId="0" applyNumberFormat="1" applyFont="1" applyFill="1" applyAlignment="1">
      <alignment horizontal="right" vertical="center" wrapText="1"/>
    </xf>
    <xf numFmtId="0" fontId="7" fillId="0" borderId="4"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77" fontId="3" fillId="0" borderId="7"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9"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2" fillId="0" borderId="4" xfId="0" applyNumberFormat="1" applyFont="1" applyFill="1" applyBorder="1" applyAlignment="1">
      <alignment horizontal="right" vertical="center" wrapText="1"/>
    </xf>
    <xf numFmtId="0" fontId="13" fillId="5" borderId="0" xfId="0" applyFont="1" applyFill="1" applyAlignment="1">
      <alignment horizontal="center" vertical="center" wrapText="1"/>
    </xf>
    <xf numFmtId="0" fontId="3" fillId="5" borderId="0" xfId="0" applyFont="1" applyFill="1" applyAlignment="1">
      <alignment horizontal="right" wrapText="1"/>
    </xf>
    <xf numFmtId="179" fontId="3" fillId="0" borderId="0" xfId="0" applyNumberFormat="1" applyFont="1" applyFill="1" applyAlignment="1">
      <alignment vertical="center" wrapText="1"/>
    </xf>
    <xf numFmtId="0" fontId="7" fillId="5" borderId="4" xfId="0" applyFont="1" applyFill="1" applyBorder="1" applyAlignment="1">
      <alignment horizontal="center" vertical="center" wrapText="1"/>
    </xf>
    <xf numFmtId="9" fontId="7" fillId="5" borderId="4" xfId="11" applyNumberFormat="1" applyFont="1" applyFill="1" applyBorder="1" applyAlignment="1">
      <alignment horizontal="center" vertical="center" wrapText="1"/>
    </xf>
    <xf numFmtId="177" fontId="14" fillId="0" borderId="4" xfId="0" applyNumberFormat="1" applyFont="1" applyFill="1" applyBorder="1" applyAlignment="1">
      <alignment vertical="center" wrapText="1"/>
    </xf>
    <xf numFmtId="0" fontId="14" fillId="5" borderId="4" xfId="0" applyFont="1" applyFill="1" applyBorder="1" applyAlignment="1">
      <alignment horizontal="center" vertical="center" wrapText="1"/>
    </xf>
    <xf numFmtId="0" fontId="3" fillId="5" borderId="4" xfId="0" applyFont="1" applyFill="1" applyBorder="1" applyAlignment="1">
      <alignment vertical="center" wrapText="1"/>
    </xf>
    <xf numFmtId="0" fontId="12" fillId="5" borderId="4" xfId="0" applyFont="1" applyFill="1" applyBorder="1" applyAlignment="1">
      <alignment horizontal="left" vertical="center" wrapText="1"/>
    </xf>
    <xf numFmtId="10" fontId="12" fillId="5" borderId="0" xfId="0" applyNumberFormat="1" applyFont="1" applyFill="1" applyAlignment="1">
      <alignment vertical="center" wrapText="1"/>
    </xf>
    <xf numFmtId="0" fontId="15" fillId="0" borderId="0" xfId="57" applyFont="1" applyAlignment="1">
      <alignment horizontal="center" vertical="center"/>
    </xf>
    <xf numFmtId="0" fontId="16" fillId="0" borderId="0" xfId="57" applyFont="1" applyAlignment="1">
      <alignment horizontal="center" vertical="center"/>
    </xf>
    <xf numFmtId="0" fontId="16" fillId="0" borderId="0" xfId="57" applyFont="1">
      <alignment vertical="center"/>
    </xf>
    <xf numFmtId="177" fontId="16" fillId="0" borderId="0" xfId="57" applyNumberFormat="1" applyFont="1">
      <alignment vertical="center"/>
    </xf>
    <xf numFmtId="0" fontId="0" fillId="0" borderId="0" xfId="0" applyFont="1">
      <alignment vertical="center"/>
    </xf>
    <xf numFmtId="0" fontId="13" fillId="0" borderId="0" xfId="57" applyFont="1" applyAlignment="1">
      <alignment horizontal="center" vertical="center"/>
    </xf>
    <xf numFmtId="177" fontId="13" fillId="0" borderId="0" xfId="57" applyNumberFormat="1" applyFont="1" applyAlignment="1">
      <alignment horizontal="center" vertical="center"/>
    </xf>
    <xf numFmtId="0" fontId="3" fillId="0" borderId="0" xfId="57" applyFont="1" applyAlignment="1">
      <alignment horizontal="left" vertical="center"/>
    </xf>
    <xf numFmtId="177" fontId="3" fillId="0" borderId="0" xfId="57" applyNumberFormat="1" applyFont="1">
      <alignment vertical="center"/>
    </xf>
    <xf numFmtId="0" fontId="7" fillId="0" borderId="0" xfId="57" applyFont="1" applyAlignment="1">
      <alignment horizontal="center" vertical="center"/>
    </xf>
    <xf numFmtId="0" fontId="7" fillId="0" borderId="4" xfId="57" applyFont="1" applyBorder="1" applyAlignment="1">
      <alignment horizontal="center" vertical="center"/>
    </xf>
    <xf numFmtId="177" fontId="7" fillId="0" borderId="4" xfId="57" applyNumberFormat="1" applyFont="1" applyBorder="1" applyAlignment="1">
      <alignment horizontal="center" vertical="center"/>
    </xf>
    <xf numFmtId="177" fontId="7" fillId="0" borderId="4" xfId="57" applyNumberFormat="1" applyFont="1" applyBorder="1" applyAlignment="1">
      <alignment horizontal="center" vertical="center" wrapText="1"/>
    </xf>
    <xf numFmtId="0" fontId="3" fillId="0" borderId="4" xfId="57" applyFont="1" applyBorder="1" applyAlignment="1">
      <alignment horizontal="center" vertical="center"/>
    </xf>
    <xf numFmtId="0" fontId="3" fillId="0" borderId="4" xfId="57" applyFont="1" applyFill="1" applyBorder="1" applyAlignment="1">
      <alignment horizontal="left" vertical="center"/>
    </xf>
    <xf numFmtId="177" fontId="3" fillId="0" borderId="4" xfId="57" applyNumberFormat="1" applyFont="1" applyBorder="1" applyAlignment="1">
      <alignment horizontal="center" vertical="center"/>
    </xf>
    <xf numFmtId="9" fontId="3" fillId="0" borderId="4" xfId="57" applyNumberFormat="1" applyFont="1" applyBorder="1" applyAlignment="1">
      <alignment horizontal="center" vertical="center"/>
    </xf>
    <xf numFmtId="0" fontId="3" fillId="0" borderId="4" xfId="57" applyFont="1" applyBorder="1" applyAlignment="1">
      <alignment horizontal="center" vertical="center" wrapText="1"/>
    </xf>
    <xf numFmtId="0" fontId="3" fillId="0" borderId="4" xfId="57" applyFont="1" applyFill="1" applyBorder="1">
      <alignment vertical="center"/>
    </xf>
    <xf numFmtId="0" fontId="3" fillId="0" borderId="4" xfId="57" applyFont="1" applyBorder="1">
      <alignment vertical="center"/>
    </xf>
    <xf numFmtId="180" fontId="16" fillId="0" borderId="0" xfId="57" applyNumberFormat="1" applyFont="1">
      <alignment vertical="center"/>
    </xf>
    <xf numFmtId="0" fontId="17" fillId="0" borderId="0" xfId="57" applyFont="1" applyFill="1" applyAlignment="1">
      <alignment vertical="center"/>
    </xf>
    <xf numFmtId="0" fontId="18" fillId="0" borderId="4" xfId="57" applyFont="1" applyFill="1" applyBorder="1" applyAlignment="1">
      <alignment horizontal="center" vertical="center"/>
    </xf>
    <xf numFmtId="0" fontId="19" fillId="0" borderId="4" xfId="57" applyFont="1" applyFill="1" applyBorder="1" applyAlignment="1">
      <alignment horizontal="center" vertical="center"/>
    </xf>
    <xf numFmtId="0" fontId="19" fillId="0" borderId="1" xfId="57" applyFont="1" applyFill="1" applyBorder="1" applyAlignment="1">
      <alignment horizontal="left" vertical="center"/>
    </xf>
    <xf numFmtId="0" fontId="19" fillId="0" borderId="2" xfId="57" applyFont="1" applyFill="1" applyBorder="1" applyAlignment="1">
      <alignment horizontal="left" vertical="center"/>
    </xf>
    <xf numFmtId="0" fontId="0" fillId="0" borderId="4" xfId="57" applyFont="1" applyFill="1" applyBorder="1" applyAlignment="1">
      <alignment horizontal="center" vertical="center"/>
    </xf>
    <xf numFmtId="0" fontId="0" fillId="0" borderId="1" xfId="57" applyFont="1" applyFill="1" applyBorder="1" applyAlignment="1">
      <alignment horizontal="left" vertical="center"/>
    </xf>
    <xf numFmtId="0" fontId="0" fillId="0" borderId="2" xfId="57" applyFont="1" applyFill="1" applyBorder="1" applyAlignment="1">
      <alignment horizontal="left" vertical="center"/>
    </xf>
    <xf numFmtId="0" fontId="17" fillId="0" borderId="4" xfId="57" applyFont="1" applyFill="1" applyBorder="1" applyAlignment="1">
      <alignment horizontal="center" vertical="center"/>
    </xf>
    <xf numFmtId="0" fontId="17" fillId="0" borderId="1" xfId="57" applyFont="1" applyFill="1" applyBorder="1" applyAlignment="1">
      <alignment horizontal="left" vertical="center" wrapText="1"/>
    </xf>
    <xf numFmtId="0" fontId="17" fillId="0" borderId="2" xfId="57" applyFont="1" applyFill="1" applyBorder="1" applyAlignment="1">
      <alignment horizontal="left" vertical="center" wrapText="1"/>
    </xf>
    <xf numFmtId="0" fontId="17" fillId="0" borderId="4" xfId="57" applyFont="1" applyFill="1" applyBorder="1" applyAlignment="1">
      <alignment horizontal="left" vertical="center" wrapText="1"/>
    </xf>
    <xf numFmtId="0" fontId="12" fillId="0" borderId="4" xfId="57" applyFont="1" applyFill="1" applyBorder="1" applyAlignment="1">
      <alignment horizontal="left" vertical="center" wrapText="1"/>
    </xf>
    <xf numFmtId="0" fontId="12" fillId="0" borderId="1" xfId="57" applyFont="1" applyFill="1" applyBorder="1" applyAlignment="1">
      <alignment horizontal="left" vertical="center" wrapText="1"/>
    </xf>
    <xf numFmtId="0" fontId="12" fillId="0" borderId="2" xfId="57" applyFont="1" applyFill="1" applyBorder="1" applyAlignment="1">
      <alignment horizontal="left" vertical="center" wrapText="1"/>
    </xf>
    <xf numFmtId="0" fontId="17" fillId="0" borderId="4" xfId="57" applyFont="1" applyBorder="1" applyAlignment="1">
      <alignment horizontal="center" vertical="center"/>
    </xf>
    <xf numFmtId="0" fontId="17" fillId="0" borderId="4" xfId="57" applyFont="1" applyBorder="1" applyAlignment="1">
      <alignment horizontal="left" vertical="center" wrapText="1"/>
    </xf>
    <xf numFmtId="0" fontId="17" fillId="0" borderId="1" xfId="57" applyFont="1" applyBorder="1" applyAlignment="1">
      <alignment horizontal="left" vertical="center" wrapText="1"/>
    </xf>
    <xf numFmtId="0" fontId="17" fillId="0" borderId="2" xfId="57" applyFont="1" applyBorder="1" applyAlignment="1">
      <alignment horizontal="left" vertical="center" wrapText="1"/>
    </xf>
    <xf numFmtId="49" fontId="17" fillId="0" borderId="4" xfId="57" applyNumberFormat="1" applyFont="1" applyBorder="1" applyAlignment="1">
      <alignment horizontal="center" vertical="center"/>
    </xf>
    <xf numFmtId="0" fontId="19" fillId="0" borderId="3" xfId="57" applyFont="1" applyFill="1" applyBorder="1" applyAlignment="1">
      <alignment horizontal="left" vertical="center"/>
    </xf>
    <xf numFmtId="0" fontId="0" fillId="0" borderId="3" xfId="57" applyFont="1" applyFill="1" applyBorder="1" applyAlignment="1">
      <alignment horizontal="left" vertical="center"/>
    </xf>
    <xf numFmtId="0" fontId="17" fillId="0" borderId="3" xfId="57" applyFont="1" applyFill="1" applyBorder="1" applyAlignment="1">
      <alignment horizontal="left" vertical="center" wrapText="1"/>
    </xf>
    <xf numFmtId="0" fontId="12" fillId="0" borderId="3" xfId="57" applyFont="1" applyFill="1" applyBorder="1" applyAlignment="1">
      <alignment horizontal="left" vertical="center" wrapText="1"/>
    </xf>
    <xf numFmtId="0" fontId="17" fillId="0" borderId="3" xfId="57" applyFont="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常规 6" xfId="14"/>
    <cellStyle name="百分比 2"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依云听香园水系"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xfId="55"/>
    <cellStyle name="常规 15" xfId="56"/>
    <cellStyle name="常规 2" xfId="57"/>
    <cellStyle name="常规 3" xfId="58"/>
    <cellStyle name="千位分隔 2" xfId="59"/>
    <cellStyle name="常规 4" xfId="60"/>
    <cellStyle name="千位分隔 3" xfId="61"/>
    <cellStyle name="常规 5" xfId="62"/>
  </cellStyles>
  <tableStyles count="0" defaultTableStyle="TableStyleMedium2" defaultPivotStyle="PivotStyleLight16"/>
  <colors>
    <mruColors>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HEN\&#20844;&#36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CHEN\&#20844;&#3633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c-&#26446;&#28023;&#23425;\&#23618;&#32423;&#20849;&#20139;\CHEN\&#20844;&#36335;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0.66\&#25104;&#26412;&#37096;\Documents\chenjianwei\&#26700;&#38754;\&#24037;&#20316;&#25991;&#26723;\7&#26376;&#24037;&#20316;\08&#24180;7-12&#26376;\&#27993;&#27743;&#27743;&#38376;&#30005;&#21147;\&#20379;&#30005;&#23616;&#29627;&#29827;&#24149;&#22681;&#28165;&#21333;\&#20379;&#30005;&#23616;&#29627;&#29827;&#24149;&#22681;&#28165;&#21333;\&#20998;&#37096;&#20998;&#39033;&#24037;&#31243;&#37327;&#28165;&#21333;(&#21547;&#29305;&#244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08&#24180;7-12&#26376;\&#27993;&#27743;&#27743;&#38376;&#30005;&#21147;\&#20379;&#30005;&#23616;&#29627;&#29827;&#24149;&#22681;&#28165;&#21333;\&#20379;&#30005;&#23616;&#29627;&#29827;&#24149;&#22681;&#28165;&#21333;\&#20998;&#37096;&#20998;&#39033;&#24037;&#31243;&#37327;&#28165;&#21333;(&#21547;&#29305;&#244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66\&#25104;&#26412;&#37096;\Documents\chenjianwei\&#26700;&#38754;\&#19975;&#31185;&#28165;&#36828;&#39033;&#30446;&#21806;&#27004;&#37096;&#24149;&#22681;&#12289;&#38144;&#21806;&#20013;&#24515;(&#26679;&#26495;&#25151;&#65289;&#38109;&#21512;&#37329;&#24037;&#31243;&#21512;&#29702;&#20215;&#20998;&#26512;2010-10-2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977;&#20122;&#32418;&#26848;&#28286;(1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emplate"/>
      <sheetName val="XLR_NoRangeSheet"/>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emplate"/>
      <sheetName val="XLR_NoRangeSheet"/>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编制说明"/>
      <sheetName val="门窗计价调价规则"/>
      <sheetName val="门窗主材计算规则"/>
      <sheetName val="汇总表"/>
      <sheetName val="售楼部幕墙清单"/>
      <sheetName val="销售中心(样板房）铝合金清单"/>
      <sheetName val="销售中心(样板房）铝合金栏杆清单"/>
      <sheetName val="销售中心(样板房）凸窗护栏清单"/>
      <sheetName val="销售中心(样板房）百页清单"/>
      <sheetName val="门窗拆除限价"/>
      <sheetName val="铝合金材料清单"/>
      <sheetName val="LC060130"/>
      <sheetName val="磨砂LC080130"/>
      <sheetName val="LC080130"/>
      <sheetName val="LC120180"/>
      <sheetName val="LC140180"/>
      <sheetName val="LC180180"/>
      <sheetName val="LC210180"/>
      <sheetName val="LMC180230"/>
      <sheetName val="TLM240230"/>
      <sheetName val="栏杆850"/>
      <sheetName val="栏杆600"/>
      <sheetName val="KBY075280"/>
      <sheetName val="KBY115280"/>
      <sheetName val="凸窗护栏800"/>
      <sheetName val="中空玻璃幕墙"/>
      <sheetName val="穿孔铝单板饰面"/>
      <sheetName val="顶面铝单板饰面"/>
      <sheetName val="穿孔铝单板、铝单板外饰面"/>
      <sheetName val="15厚钢化玻璃门包边"/>
      <sheetName val="木门"/>
      <sheetName val="10+1.52pvb+8钢化雨棚"/>
      <sheetName val="8+1.52pvb+8钢化雨棚"/>
      <sheetName val="雨棚处铝单板"/>
      <sheetName val="地弹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汇总"/>
      <sheetName val="PKM"/>
      <sheetName val="GDC"/>
      <sheetName val="SXC"/>
      <sheetName val="NKXC"/>
      <sheetName val="PKC"/>
      <sheetName val="BYC"/>
      <sheetName val="MQ"/>
      <sheetName val="GS"/>
      <sheetName val="SC"/>
      <sheetName val="工程量"/>
      <sheetName val="材料表"/>
      <sheetName val="材料损耗(不打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opLeftCell="A9" workbookViewId="0">
      <selection activeCell="B8" sqref="B8:M8"/>
    </sheetView>
  </sheetViews>
  <sheetFormatPr defaultColWidth="9" defaultRowHeight="13.5"/>
  <cols>
    <col min="1" max="1" width="4.75" style="106" customWidth="1"/>
    <col min="2" max="13" width="8.5" style="106" customWidth="1"/>
    <col min="14" max="14" width="10.25" style="106" customWidth="1"/>
    <col min="15" max="256" width="9" style="106"/>
    <col min="257" max="257" width="4.75" style="106" customWidth="1"/>
    <col min="258" max="268" width="9" style="106"/>
    <col min="269" max="269" width="28.5" style="106" customWidth="1"/>
    <col min="270" max="512" width="9" style="106"/>
    <col min="513" max="513" width="4.75" style="106" customWidth="1"/>
    <col min="514" max="524" width="9" style="106"/>
    <col min="525" max="525" width="28.5" style="106" customWidth="1"/>
    <col min="526" max="768" width="9" style="106"/>
    <col min="769" max="769" width="4.75" style="106" customWidth="1"/>
    <col min="770" max="780" width="9" style="106"/>
    <col min="781" max="781" width="28.5" style="106" customWidth="1"/>
    <col min="782" max="1024" width="9" style="106"/>
    <col min="1025" max="1025" width="4.75" style="106" customWidth="1"/>
    <col min="1026" max="1036" width="9" style="106"/>
    <col min="1037" max="1037" width="28.5" style="106" customWidth="1"/>
    <col min="1038" max="1280" width="9" style="106"/>
    <col min="1281" max="1281" width="4.75" style="106" customWidth="1"/>
    <col min="1282" max="1292" width="9" style="106"/>
    <col min="1293" max="1293" width="28.5" style="106" customWidth="1"/>
    <col min="1294" max="1536" width="9" style="106"/>
    <col min="1537" max="1537" width="4.75" style="106" customWidth="1"/>
    <col min="1538" max="1548" width="9" style="106"/>
    <col min="1549" max="1549" width="28.5" style="106" customWidth="1"/>
    <col min="1550" max="1792" width="9" style="106"/>
    <col min="1793" max="1793" width="4.75" style="106" customWidth="1"/>
    <col min="1794" max="1804" width="9" style="106"/>
    <col min="1805" max="1805" width="28.5" style="106" customWidth="1"/>
    <col min="1806" max="2048" width="9" style="106"/>
    <col min="2049" max="2049" width="4.75" style="106" customWidth="1"/>
    <col min="2050" max="2060" width="9" style="106"/>
    <col min="2061" max="2061" width="28.5" style="106" customWidth="1"/>
    <col min="2062" max="2304" width="9" style="106"/>
    <col min="2305" max="2305" width="4.75" style="106" customWidth="1"/>
    <col min="2306" max="2316" width="9" style="106"/>
    <col min="2317" max="2317" width="28.5" style="106" customWidth="1"/>
    <col min="2318" max="2560" width="9" style="106"/>
    <col min="2561" max="2561" width="4.75" style="106" customWidth="1"/>
    <col min="2562" max="2572" width="9" style="106"/>
    <col min="2573" max="2573" width="28.5" style="106" customWidth="1"/>
    <col min="2574" max="2816" width="9" style="106"/>
    <col min="2817" max="2817" width="4.75" style="106" customWidth="1"/>
    <col min="2818" max="2828" width="9" style="106"/>
    <col min="2829" max="2829" width="28.5" style="106" customWidth="1"/>
    <col min="2830" max="3072" width="9" style="106"/>
    <col min="3073" max="3073" width="4.75" style="106" customWidth="1"/>
    <col min="3074" max="3084" width="9" style="106"/>
    <col min="3085" max="3085" width="28.5" style="106" customWidth="1"/>
    <col min="3086" max="3328" width="9" style="106"/>
    <col min="3329" max="3329" width="4.75" style="106" customWidth="1"/>
    <col min="3330" max="3340" width="9" style="106"/>
    <col min="3341" max="3341" width="28.5" style="106" customWidth="1"/>
    <col min="3342" max="3584" width="9" style="106"/>
    <col min="3585" max="3585" width="4.75" style="106" customWidth="1"/>
    <col min="3586" max="3596" width="9" style="106"/>
    <col min="3597" max="3597" width="28.5" style="106" customWidth="1"/>
    <col min="3598" max="3840" width="9" style="106"/>
    <col min="3841" max="3841" width="4.75" style="106" customWidth="1"/>
    <col min="3842" max="3852" width="9" style="106"/>
    <col min="3853" max="3853" width="28.5" style="106" customWidth="1"/>
    <col min="3854" max="4096" width="9" style="106"/>
    <col min="4097" max="4097" width="4.75" style="106" customWidth="1"/>
    <col min="4098" max="4108" width="9" style="106"/>
    <col min="4109" max="4109" width="28.5" style="106" customWidth="1"/>
    <col min="4110" max="4352" width="9" style="106"/>
    <col min="4353" max="4353" width="4.75" style="106" customWidth="1"/>
    <col min="4354" max="4364" width="9" style="106"/>
    <col min="4365" max="4365" width="28.5" style="106" customWidth="1"/>
    <col min="4366" max="4608" width="9" style="106"/>
    <col min="4609" max="4609" width="4.75" style="106" customWidth="1"/>
    <col min="4610" max="4620" width="9" style="106"/>
    <col min="4621" max="4621" width="28.5" style="106" customWidth="1"/>
    <col min="4622" max="4864" width="9" style="106"/>
    <col min="4865" max="4865" width="4.75" style="106" customWidth="1"/>
    <col min="4866" max="4876" width="9" style="106"/>
    <col min="4877" max="4877" width="28.5" style="106" customWidth="1"/>
    <col min="4878" max="5120" width="9" style="106"/>
    <col min="5121" max="5121" width="4.75" style="106" customWidth="1"/>
    <col min="5122" max="5132" width="9" style="106"/>
    <col min="5133" max="5133" width="28.5" style="106" customWidth="1"/>
    <col min="5134" max="5376" width="9" style="106"/>
    <col min="5377" max="5377" width="4.75" style="106" customWidth="1"/>
    <col min="5378" max="5388" width="9" style="106"/>
    <col min="5389" max="5389" width="28.5" style="106" customWidth="1"/>
    <col min="5390" max="5632" width="9" style="106"/>
    <col min="5633" max="5633" width="4.75" style="106" customWidth="1"/>
    <col min="5634" max="5644" width="9" style="106"/>
    <col min="5645" max="5645" width="28.5" style="106" customWidth="1"/>
    <col min="5646" max="5888" width="9" style="106"/>
    <col min="5889" max="5889" width="4.75" style="106" customWidth="1"/>
    <col min="5890" max="5900" width="9" style="106"/>
    <col min="5901" max="5901" width="28.5" style="106" customWidth="1"/>
    <col min="5902" max="6144" width="9" style="106"/>
    <col min="6145" max="6145" width="4.75" style="106" customWidth="1"/>
    <col min="6146" max="6156" width="9" style="106"/>
    <col min="6157" max="6157" width="28.5" style="106" customWidth="1"/>
    <col min="6158" max="6400" width="9" style="106"/>
    <col min="6401" max="6401" width="4.75" style="106" customWidth="1"/>
    <col min="6402" max="6412" width="9" style="106"/>
    <col min="6413" max="6413" width="28.5" style="106" customWidth="1"/>
    <col min="6414" max="6656" width="9" style="106"/>
    <col min="6657" max="6657" width="4.75" style="106" customWidth="1"/>
    <col min="6658" max="6668" width="9" style="106"/>
    <col min="6669" max="6669" width="28.5" style="106" customWidth="1"/>
    <col min="6670" max="6912" width="9" style="106"/>
    <col min="6913" max="6913" width="4.75" style="106" customWidth="1"/>
    <col min="6914" max="6924" width="9" style="106"/>
    <col min="6925" max="6925" width="28.5" style="106" customWidth="1"/>
    <col min="6926" max="7168" width="9" style="106"/>
    <col min="7169" max="7169" width="4.75" style="106" customWidth="1"/>
    <col min="7170" max="7180" width="9" style="106"/>
    <col min="7181" max="7181" width="28.5" style="106" customWidth="1"/>
    <col min="7182" max="7424" width="9" style="106"/>
    <col min="7425" max="7425" width="4.75" style="106" customWidth="1"/>
    <col min="7426" max="7436" width="9" style="106"/>
    <col min="7437" max="7437" width="28.5" style="106" customWidth="1"/>
    <col min="7438" max="7680" width="9" style="106"/>
    <col min="7681" max="7681" width="4.75" style="106" customWidth="1"/>
    <col min="7682" max="7692" width="9" style="106"/>
    <col min="7693" max="7693" width="28.5" style="106" customWidth="1"/>
    <col min="7694" max="7936" width="9" style="106"/>
    <col min="7937" max="7937" width="4.75" style="106" customWidth="1"/>
    <col min="7938" max="7948" width="9" style="106"/>
    <col min="7949" max="7949" width="28.5" style="106" customWidth="1"/>
    <col min="7950" max="8192" width="9" style="106"/>
    <col min="8193" max="8193" width="4.75" style="106" customWidth="1"/>
    <col min="8194" max="8204" width="9" style="106"/>
    <col min="8205" max="8205" width="28.5" style="106" customWidth="1"/>
    <col min="8206" max="8448" width="9" style="106"/>
    <col min="8449" max="8449" width="4.75" style="106" customWidth="1"/>
    <col min="8450" max="8460" width="9" style="106"/>
    <col min="8461" max="8461" width="28.5" style="106" customWidth="1"/>
    <col min="8462" max="8704" width="9" style="106"/>
    <col min="8705" max="8705" width="4.75" style="106" customWidth="1"/>
    <col min="8706" max="8716" width="9" style="106"/>
    <col min="8717" max="8717" width="28.5" style="106" customWidth="1"/>
    <col min="8718" max="8960" width="9" style="106"/>
    <col min="8961" max="8961" width="4.75" style="106" customWidth="1"/>
    <col min="8962" max="8972" width="9" style="106"/>
    <col min="8973" max="8973" width="28.5" style="106" customWidth="1"/>
    <col min="8974" max="9216" width="9" style="106"/>
    <col min="9217" max="9217" width="4.75" style="106" customWidth="1"/>
    <col min="9218" max="9228" width="9" style="106"/>
    <col min="9229" max="9229" width="28.5" style="106" customWidth="1"/>
    <col min="9230" max="9472" width="9" style="106"/>
    <col min="9473" max="9473" width="4.75" style="106" customWidth="1"/>
    <col min="9474" max="9484" width="9" style="106"/>
    <col min="9485" max="9485" width="28.5" style="106" customWidth="1"/>
    <col min="9486" max="9728" width="9" style="106"/>
    <col min="9729" max="9729" width="4.75" style="106" customWidth="1"/>
    <col min="9730" max="9740" width="9" style="106"/>
    <col min="9741" max="9741" width="28.5" style="106" customWidth="1"/>
    <col min="9742" max="9984" width="9" style="106"/>
    <col min="9985" max="9985" width="4.75" style="106" customWidth="1"/>
    <col min="9986" max="9996" width="9" style="106"/>
    <col min="9997" max="9997" width="28.5" style="106" customWidth="1"/>
    <col min="9998" max="10240" width="9" style="106"/>
    <col min="10241" max="10241" width="4.75" style="106" customWidth="1"/>
    <col min="10242" max="10252" width="9" style="106"/>
    <col min="10253" max="10253" width="28.5" style="106" customWidth="1"/>
    <col min="10254" max="10496" width="9" style="106"/>
    <col min="10497" max="10497" width="4.75" style="106" customWidth="1"/>
    <col min="10498" max="10508" width="9" style="106"/>
    <col min="10509" max="10509" width="28.5" style="106" customWidth="1"/>
    <col min="10510" max="10752" width="9" style="106"/>
    <col min="10753" max="10753" width="4.75" style="106" customWidth="1"/>
    <col min="10754" max="10764" width="9" style="106"/>
    <col min="10765" max="10765" width="28.5" style="106" customWidth="1"/>
    <col min="10766" max="11008" width="9" style="106"/>
    <col min="11009" max="11009" width="4.75" style="106" customWidth="1"/>
    <col min="11010" max="11020" width="9" style="106"/>
    <col min="11021" max="11021" width="28.5" style="106" customWidth="1"/>
    <col min="11022" max="11264" width="9" style="106"/>
    <col min="11265" max="11265" width="4.75" style="106" customWidth="1"/>
    <col min="11266" max="11276" width="9" style="106"/>
    <col min="11277" max="11277" width="28.5" style="106" customWidth="1"/>
    <col min="11278" max="11520" width="9" style="106"/>
    <col min="11521" max="11521" width="4.75" style="106" customWidth="1"/>
    <col min="11522" max="11532" width="9" style="106"/>
    <col min="11533" max="11533" width="28.5" style="106" customWidth="1"/>
    <col min="11534" max="11776" width="9" style="106"/>
    <col min="11777" max="11777" width="4.75" style="106" customWidth="1"/>
    <col min="11778" max="11788" width="9" style="106"/>
    <col min="11789" max="11789" width="28.5" style="106" customWidth="1"/>
    <col min="11790" max="12032" width="9" style="106"/>
    <col min="12033" max="12033" width="4.75" style="106" customWidth="1"/>
    <col min="12034" max="12044" width="9" style="106"/>
    <col min="12045" max="12045" width="28.5" style="106" customWidth="1"/>
    <col min="12046" max="12288" width="9" style="106"/>
    <col min="12289" max="12289" width="4.75" style="106" customWidth="1"/>
    <col min="12290" max="12300" width="9" style="106"/>
    <col min="12301" max="12301" width="28.5" style="106" customWidth="1"/>
    <col min="12302" max="12544" width="9" style="106"/>
    <col min="12545" max="12545" width="4.75" style="106" customWidth="1"/>
    <col min="12546" max="12556" width="9" style="106"/>
    <col min="12557" max="12557" width="28.5" style="106" customWidth="1"/>
    <col min="12558" max="12800" width="9" style="106"/>
    <col min="12801" max="12801" width="4.75" style="106" customWidth="1"/>
    <col min="12802" max="12812" width="9" style="106"/>
    <col min="12813" max="12813" width="28.5" style="106" customWidth="1"/>
    <col min="12814" max="13056" width="9" style="106"/>
    <col min="13057" max="13057" width="4.75" style="106" customWidth="1"/>
    <col min="13058" max="13068" width="9" style="106"/>
    <col min="13069" max="13069" width="28.5" style="106" customWidth="1"/>
    <col min="13070" max="13312" width="9" style="106"/>
    <col min="13313" max="13313" width="4.75" style="106" customWidth="1"/>
    <col min="13314" max="13324" width="9" style="106"/>
    <col min="13325" max="13325" width="28.5" style="106" customWidth="1"/>
    <col min="13326" max="13568" width="9" style="106"/>
    <col min="13569" max="13569" width="4.75" style="106" customWidth="1"/>
    <col min="13570" max="13580" width="9" style="106"/>
    <col min="13581" max="13581" width="28.5" style="106" customWidth="1"/>
    <col min="13582" max="13824" width="9" style="106"/>
    <col min="13825" max="13825" width="4.75" style="106" customWidth="1"/>
    <col min="13826" max="13836" width="9" style="106"/>
    <col min="13837" max="13837" width="28.5" style="106" customWidth="1"/>
    <col min="13838" max="14080" width="9" style="106"/>
    <col min="14081" max="14081" width="4.75" style="106" customWidth="1"/>
    <col min="14082" max="14092" width="9" style="106"/>
    <col min="14093" max="14093" width="28.5" style="106" customWidth="1"/>
    <col min="14094" max="14336" width="9" style="106"/>
    <col min="14337" max="14337" width="4.75" style="106" customWidth="1"/>
    <col min="14338" max="14348" width="9" style="106"/>
    <col min="14349" max="14349" width="28.5" style="106" customWidth="1"/>
    <col min="14350" max="14592" width="9" style="106"/>
    <col min="14593" max="14593" width="4.75" style="106" customWidth="1"/>
    <col min="14594" max="14604" width="9" style="106"/>
    <col min="14605" max="14605" width="28.5" style="106" customWidth="1"/>
    <col min="14606" max="14848" width="9" style="106"/>
    <col min="14849" max="14849" width="4.75" style="106" customWidth="1"/>
    <col min="14850" max="14860" width="9" style="106"/>
    <col min="14861" max="14861" width="28.5" style="106" customWidth="1"/>
    <col min="14862" max="15104" width="9" style="106"/>
    <col min="15105" max="15105" width="4.75" style="106" customWidth="1"/>
    <col min="15106" max="15116" width="9" style="106"/>
    <col min="15117" max="15117" width="28.5" style="106" customWidth="1"/>
    <col min="15118" max="15360" width="9" style="106"/>
    <col min="15361" max="15361" width="4.75" style="106" customWidth="1"/>
    <col min="15362" max="15372" width="9" style="106"/>
    <col min="15373" max="15373" width="28.5" style="106" customWidth="1"/>
    <col min="15374" max="15616" width="9" style="106"/>
    <col min="15617" max="15617" width="4.75" style="106" customWidth="1"/>
    <col min="15618" max="15628" width="9" style="106"/>
    <col min="15629" max="15629" width="28.5" style="106" customWidth="1"/>
    <col min="15630" max="15872" width="9" style="106"/>
    <col min="15873" max="15873" width="4.75" style="106" customWidth="1"/>
    <col min="15874" max="15884" width="9" style="106"/>
    <col min="15885" max="15885" width="28.5" style="106" customWidth="1"/>
    <col min="15886" max="16128" width="9" style="106"/>
    <col min="16129" max="16129" width="4.75" style="106" customWidth="1"/>
    <col min="16130" max="16140" width="9" style="106"/>
    <col min="16141" max="16141" width="28.5" style="106" customWidth="1"/>
    <col min="16142" max="16384" width="9" style="106"/>
  </cols>
  <sheetData>
    <row r="1" ht="23.25" customHeight="1" spans="1:13">
      <c r="A1" s="107" t="s">
        <v>0</v>
      </c>
      <c r="B1" s="107"/>
      <c r="C1" s="107"/>
      <c r="D1" s="107"/>
      <c r="E1" s="107"/>
      <c r="F1" s="107"/>
      <c r="G1" s="107"/>
      <c r="H1" s="107"/>
      <c r="I1" s="107"/>
      <c r="J1" s="107"/>
      <c r="K1" s="107"/>
      <c r="L1" s="107"/>
      <c r="M1" s="107"/>
    </row>
    <row r="2" ht="15.6" customHeight="1" spans="1:13">
      <c r="A2" s="108" t="s">
        <v>1</v>
      </c>
      <c r="B2" s="109" t="s">
        <v>2</v>
      </c>
      <c r="C2" s="110"/>
      <c r="D2" s="110"/>
      <c r="E2" s="110"/>
      <c r="F2" s="110"/>
      <c r="G2" s="110"/>
      <c r="H2" s="110"/>
      <c r="I2" s="110"/>
      <c r="J2" s="110"/>
      <c r="K2" s="110"/>
      <c r="L2" s="110"/>
      <c r="M2" s="126"/>
    </row>
    <row r="3" ht="15.6" customHeight="1" spans="1:13">
      <c r="A3" s="111">
        <v>1</v>
      </c>
      <c r="B3" s="112" t="s">
        <v>3</v>
      </c>
      <c r="C3" s="113"/>
      <c r="D3" s="113"/>
      <c r="E3" s="113"/>
      <c r="F3" s="113"/>
      <c r="G3" s="113"/>
      <c r="H3" s="113"/>
      <c r="I3" s="113"/>
      <c r="J3" s="113"/>
      <c r="K3" s="113"/>
      <c r="L3" s="113"/>
      <c r="M3" s="127"/>
    </row>
    <row r="4" ht="15.6" customHeight="1" spans="1:13">
      <c r="A4" s="111">
        <v>2</v>
      </c>
      <c r="B4" s="112" t="s">
        <v>4</v>
      </c>
      <c r="C4" s="113"/>
      <c r="D4" s="113"/>
      <c r="E4" s="113"/>
      <c r="F4" s="113"/>
      <c r="G4" s="113"/>
      <c r="H4" s="113"/>
      <c r="I4" s="113"/>
      <c r="J4" s="113"/>
      <c r="K4" s="113"/>
      <c r="L4" s="113"/>
      <c r="M4" s="127"/>
    </row>
    <row r="5" ht="15.6" customHeight="1" spans="1:13">
      <c r="A5" s="108" t="s">
        <v>5</v>
      </c>
      <c r="B5" s="109" t="s">
        <v>6</v>
      </c>
      <c r="C5" s="110"/>
      <c r="D5" s="110"/>
      <c r="E5" s="110"/>
      <c r="F5" s="110"/>
      <c r="G5" s="110"/>
      <c r="H5" s="110"/>
      <c r="I5" s="110"/>
      <c r="J5" s="110"/>
      <c r="K5" s="110"/>
      <c r="L5" s="110"/>
      <c r="M5" s="126"/>
    </row>
    <row r="6" ht="38.25" customHeight="1" spans="1:13">
      <c r="A6" s="114">
        <v>1</v>
      </c>
      <c r="B6" s="115" t="s">
        <v>7</v>
      </c>
      <c r="C6" s="116"/>
      <c r="D6" s="116"/>
      <c r="E6" s="116"/>
      <c r="F6" s="116"/>
      <c r="G6" s="116"/>
      <c r="H6" s="116"/>
      <c r="I6" s="116"/>
      <c r="J6" s="116"/>
      <c r="K6" s="116"/>
      <c r="L6" s="116"/>
      <c r="M6" s="128"/>
    </row>
    <row r="7" ht="36" customHeight="1" spans="1:13">
      <c r="A7" s="114">
        <v>2</v>
      </c>
      <c r="B7" s="117" t="s">
        <v>8</v>
      </c>
      <c r="C7" s="117"/>
      <c r="D7" s="117"/>
      <c r="E7" s="117"/>
      <c r="F7" s="117"/>
      <c r="G7" s="117"/>
      <c r="H7" s="117"/>
      <c r="I7" s="117"/>
      <c r="J7" s="117"/>
      <c r="K7" s="117"/>
      <c r="L7" s="117"/>
      <c r="M7" s="117"/>
    </row>
    <row r="8" ht="43.9" customHeight="1" spans="1:13">
      <c r="A8" s="114">
        <v>3</v>
      </c>
      <c r="B8" s="117" t="s">
        <v>9</v>
      </c>
      <c r="C8" s="117"/>
      <c r="D8" s="117"/>
      <c r="E8" s="117"/>
      <c r="F8" s="117"/>
      <c r="G8" s="117"/>
      <c r="H8" s="117"/>
      <c r="I8" s="117"/>
      <c r="J8" s="117"/>
      <c r="K8" s="117"/>
      <c r="L8" s="117"/>
      <c r="M8" s="117"/>
    </row>
    <row r="9" ht="33" customHeight="1" spans="1:13">
      <c r="A9" s="114">
        <v>4</v>
      </c>
      <c r="B9" s="118" t="s">
        <v>10</v>
      </c>
      <c r="C9" s="118"/>
      <c r="D9" s="118"/>
      <c r="E9" s="118"/>
      <c r="F9" s="118"/>
      <c r="G9" s="118"/>
      <c r="H9" s="118"/>
      <c r="I9" s="118"/>
      <c r="J9" s="118"/>
      <c r="K9" s="118"/>
      <c r="L9" s="118"/>
      <c r="M9" s="118"/>
    </row>
    <row r="10" ht="36.75" customHeight="1" spans="1:13">
      <c r="A10" s="114">
        <v>5</v>
      </c>
      <c r="B10" s="118" t="s">
        <v>11</v>
      </c>
      <c r="C10" s="118"/>
      <c r="D10" s="118"/>
      <c r="E10" s="118"/>
      <c r="F10" s="118"/>
      <c r="G10" s="118"/>
      <c r="H10" s="118"/>
      <c r="I10" s="118"/>
      <c r="J10" s="118"/>
      <c r="K10" s="118"/>
      <c r="L10" s="118"/>
      <c r="M10" s="118"/>
    </row>
    <row r="11" ht="29.25" customHeight="1" spans="1:13">
      <c r="A11" s="114">
        <v>6</v>
      </c>
      <c r="B11" s="117" t="s">
        <v>12</v>
      </c>
      <c r="C11" s="117"/>
      <c r="D11" s="117"/>
      <c r="E11" s="117"/>
      <c r="F11" s="117"/>
      <c r="G11" s="117"/>
      <c r="H11" s="117"/>
      <c r="I11" s="117"/>
      <c r="J11" s="117"/>
      <c r="K11" s="117"/>
      <c r="L11" s="117"/>
      <c r="M11" s="117"/>
    </row>
    <row r="12" ht="24" customHeight="1" spans="1:13">
      <c r="A12" s="114">
        <v>7</v>
      </c>
      <c r="B12" s="117" t="s">
        <v>13</v>
      </c>
      <c r="C12" s="117"/>
      <c r="D12" s="117"/>
      <c r="E12" s="117"/>
      <c r="F12" s="117"/>
      <c r="G12" s="117"/>
      <c r="H12" s="117"/>
      <c r="I12" s="117"/>
      <c r="J12" s="117"/>
      <c r="K12" s="117"/>
      <c r="L12" s="117"/>
      <c r="M12" s="117"/>
    </row>
    <row r="13" ht="31.5" customHeight="1" spans="1:13">
      <c r="A13" s="114">
        <v>8</v>
      </c>
      <c r="B13" s="117" t="s">
        <v>14</v>
      </c>
      <c r="C13" s="117"/>
      <c r="D13" s="117"/>
      <c r="E13" s="117"/>
      <c r="F13" s="117"/>
      <c r="G13" s="117"/>
      <c r="H13" s="117"/>
      <c r="I13" s="117"/>
      <c r="J13" s="117"/>
      <c r="K13" s="117"/>
      <c r="L13" s="117"/>
      <c r="M13" s="117"/>
    </row>
    <row r="14" ht="61.15" customHeight="1" spans="1:13">
      <c r="A14" s="114">
        <v>9</v>
      </c>
      <c r="B14" s="117" t="s">
        <v>15</v>
      </c>
      <c r="C14" s="117"/>
      <c r="D14" s="117"/>
      <c r="E14" s="117"/>
      <c r="F14" s="117"/>
      <c r="G14" s="117"/>
      <c r="H14" s="117"/>
      <c r="I14" s="117"/>
      <c r="J14" s="117"/>
      <c r="K14" s="117"/>
      <c r="L14" s="117"/>
      <c r="M14" s="117"/>
    </row>
    <row r="15" ht="44.25" customHeight="1" spans="1:13">
      <c r="A15" s="114">
        <v>10</v>
      </c>
      <c r="B15" s="117" t="s">
        <v>16</v>
      </c>
      <c r="C15" s="117"/>
      <c r="D15" s="117"/>
      <c r="E15" s="117"/>
      <c r="F15" s="117"/>
      <c r="G15" s="117"/>
      <c r="H15" s="117"/>
      <c r="I15" s="117"/>
      <c r="J15" s="117"/>
      <c r="K15" s="117"/>
      <c r="L15" s="117"/>
      <c r="M15" s="117"/>
    </row>
    <row r="16" ht="44.25" customHeight="1" spans="1:13">
      <c r="A16" s="114">
        <v>11</v>
      </c>
      <c r="B16" s="115" t="s">
        <v>17</v>
      </c>
      <c r="C16" s="116"/>
      <c r="D16" s="116"/>
      <c r="E16" s="116"/>
      <c r="F16" s="116"/>
      <c r="G16" s="116"/>
      <c r="H16" s="116"/>
      <c r="I16" s="116"/>
      <c r="J16" s="116"/>
      <c r="K16" s="116"/>
      <c r="L16" s="116"/>
      <c r="M16" s="128"/>
    </row>
    <row r="17" ht="22.15" customHeight="1" spans="1:13">
      <c r="A17" s="114">
        <v>12</v>
      </c>
      <c r="B17" s="115" t="s">
        <v>18</v>
      </c>
      <c r="C17" s="116"/>
      <c r="D17" s="116"/>
      <c r="E17" s="116"/>
      <c r="F17" s="116"/>
      <c r="G17" s="116"/>
      <c r="H17" s="116"/>
      <c r="I17" s="116"/>
      <c r="J17" s="116"/>
      <c r="K17" s="116"/>
      <c r="L17" s="116"/>
      <c r="M17" s="128"/>
    </row>
    <row r="18" ht="20.45" customHeight="1" spans="1:13">
      <c r="A18" s="114">
        <v>13</v>
      </c>
      <c r="B18" s="115" t="s">
        <v>19</v>
      </c>
      <c r="C18" s="116"/>
      <c r="D18" s="116"/>
      <c r="E18" s="116"/>
      <c r="F18" s="116"/>
      <c r="G18" s="116"/>
      <c r="H18" s="116"/>
      <c r="I18" s="116"/>
      <c r="J18" s="116"/>
      <c r="K18" s="116"/>
      <c r="L18" s="116"/>
      <c r="M18" s="128"/>
    </row>
    <row r="19" ht="44.1" customHeight="1" spans="1:13">
      <c r="A19" s="114">
        <v>13.1</v>
      </c>
      <c r="B19" s="115" t="s">
        <v>20</v>
      </c>
      <c r="C19" s="116"/>
      <c r="D19" s="116"/>
      <c r="E19" s="116"/>
      <c r="F19" s="116"/>
      <c r="G19" s="116"/>
      <c r="H19" s="116"/>
      <c r="I19" s="116"/>
      <c r="J19" s="116"/>
      <c r="K19" s="116"/>
      <c r="L19" s="116"/>
      <c r="M19" s="128"/>
    </row>
    <row r="20" ht="34.15" customHeight="1" spans="1:13">
      <c r="A20" s="114">
        <v>13.2</v>
      </c>
      <c r="B20" s="117" t="s">
        <v>21</v>
      </c>
      <c r="C20" s="117"/>
      <c r="D20" s="117"/>
      <c r="E20" s="117"/>
      <c r="F20" s="117"/>
      <c r="G20" s="117"/>
      <c r="H20" s="117"/>
      <c r="I20" s="117"/>
      <c r="J20" s="117"/>
      <c r="K20" s="117"/>
      <c r="L20" s="117"/>
      <c r="M20" s="117"/>
    </row>
    <row r="21" ht="34.15" customHeight="1" spans="1:13">
      <c r="A21" s="114">
        <v>13.3</v>
      </c>
      <c r="B21" s="115" t="s">
        <v>22</v>
      </c>
      <c r="C21" s="116"/>
      <c r="D21" s="116"/>
      <c r="E21" s="116"/>
      <c r="F21" s="116"/>
      <c r="G21" s="116"/>
      <c r="H21" s="116"/>
      <c r="I21" s="116"/>
      <c r="J21" s="116"/>
      <c r="K21" s="116"/>
      <c r="L21" s="116"/>
      <c r="M21" s="128"/>
    </row>
    <row r="22" ht="43.15" customHeight="1" spans="1:13">
      <c r="A22" s="114">
        <v>13.4</v>
      </c>
      <c r="B22" s="117" t="s">
        <v>23</v>
      </c>
      <c r="C22" s="117"/>
      <c r="D22" s="117"/>
      <c r="E22" s="117"/>
      <c r="F22" s="117"/>
      <c r="G22" s="117"/>
      <c r="H22" s="117"/>
      <c r="I22" s="117"/>
      <c r="J22" s="117"/>
      <c r="K22" s="117"/>
      <c r="L22" s="117"/>
      <c r="M22" s="117"/>
    </row>
    <row r="23" ht="43.15" customHeight="1" spans="1:13">
      <c r="A23" s="114">
        <v>13.5</v>
      </c>
      <c r="B23" s="119" t="s">
        <v>24</v>
      </c>
      <c r="C23" s="120"/>
      <c r="D23" s="120"/>
      <c r="E23" s="120"/>
      <c r="F23" s="120"/>
      <c r="G23" s="120"/>
      <c r="H23" s="120"/>
      <c r="I23" s="120"/>
      <c r="J23" s="120"/>
      <c r="K23" s="120"/>
      <c r="L23" s="120"/>
      <c r="M23" s="129"/>
    </row>
    <row r="24" ht="42" customHeight="1" spans="1:13">
      <c r="A24" s="114">
        <v>13.6</v>
      </c>
      <c r="B24" s="117" t="s">
        <v>25</v>
      </c>
      <c r="C24" s="117"/>
      <c r="D24" s="117"/>
      <c r="E24" s="117"/>
      <c r="F24" s="117"/>
      <c r="G24" s="117"/>
      <c r="H24" s="117"/>
      <c r="I24" s="117"/>
      <c r="J24" s="117"/>
      <c r="K24" s="117"/>
      <c r="L24" s="117"/>
      <c r="M24" s="117"/>
    </row>
    <row r="25" ht="44.45" customHeight="1" spans="1:13">
      <c r="A25" s="114">
        <v>13.7</v>
      </c>
      <c r="B25" s="117" t="s">
        <v>26</v>
      </c>
      <c r="C25" s="117"/>
      <c r="D25" s="117"/>
      <c r="E25" s="117"/>
      <c r="F25" s="117"/>
      <c r="G25" s="117"/>
      <c r="H25" s="117"/>
      <c r="I25" s="117"/>
      <c r="J25" s="117"/>
      <c r="K25" s="117"/>
      <c r="L25" s="117"/>
      <c r="M25" s="117"/>
    </row>
    <row r="26" ht="37.9" customHeight="1" spans="1:13">
      <c r="A26" s="121">
        <v>13.8</v>
      </c>
      <c r="B26" s="122" t="s">
        <v>27</v>
      </c>
      <c r="C26" s="122"/>
      <c r="D26" s="122"/>
      <c r="E26" s="122"/>
      <c r="F26" s="122"/>
      <c r="G26" s="122"/>
      <c r="H26" s="122"/>
      <c r="I26" s="122"/>
      <c r="J26" s="122"/>
      <c r="K26" s="122"/>
      <c r="L26" s="122"/>
      <c r="M26" s="122"/>
    </row>
    <row r="27" ht="37.9" customHeight="1" spans="1:13">
      <c r="A27" s="121">
        <v>13.9</v>
      </c>
      <c r="B27" s="123" t="s">
        <v>28</v>
      </c>
      <c r="C27" s="124"/>
      <c r="D27" s="124"/>
      <c r="E27" s="124"/>
      <c r="F27" s="124"/>
      <c r="G27" s="124"/>
      <c r="H27" s="124"/>
      <c r="I27" s="124"/>
      <c r="J27" s="124"/>
      <c r="K27" s="124"/>
      <c r="L27" s="124"/>
      <c r="M27" s="130"/>
    </row>
    <row r="28" ht="37.9" customHeight="1" spans="1:13">
      <c r="A28" s="125" t="s">
        <v>29</v>
      </c>
      <c r="B28" s="123" t="s">
        <v>30</v>
      </c>
      <c r="C28" s="124"/>
      <c r="D28" s="124"/>
      <c r="E28" s="124"/>
      <c r="F28" s="124"/>
      <c r="G28" s="124"/>
      <c r="H28" s="124"/>
      <c r="I28" s="124"/>
      <c r="J28" s="124"/>
      <c r="K28" s="124"/>
      <c r="L28" s="124"/>
      <c r="M28" s="130"/>
    </row>
    <row r="29" ht="37.9" customHeight="1" spans="1:13">
      <c r="A29" s="125" t="s">
        <v>31</v>
      </c>
      <c r="B29" s="122" t="s">
        <v>32</v>
      </c>
      <c r="C29" s="122"/>
      <c r="D29" s="122"/>
      <c r="E29" s="122"/>
      <c r="F29" s="122"/>
      <c r="G29" s="122"/>
      <c r="H29" s="122"/>
      <c r="I29" s="122"/>
      <c r="J29" s="122"/>
      <c r="K29" s="122"/>
      <c r="L29" s="122"/>
      <c r="M29" s="122"/>
    </row>
  </sheetData>
  <mergeCells count="29">
    <mergeCell ref="A1:M1"/>
    <mergeCell ref="B2:M2"/>
    <mergeCell ref="B3:M3"/>
    <mergeCell ref="B4:M4"/>
    <mergeCell ref="B5:M5"/>
    <mergeCell ref="B6:M6"/>
    <mergeCell ref="B7:M7"/>
    <mergeCell ref="B8:M8"/>
    <mergeCell ref="B9:M9"/>
    <mergeCell ref="B10:M10"/>
    <mergeCell ref="B11:M11"/>
    <mergeCell ref="B12:M12"/>
    <mergeCell ref="B13:M13"/>
    <mergeCell ref="B14:M14"/>
    <mergeCell ref="B15:M15"/>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s>
  <pageMargins left="0.707638888888889" right="0.707638888888889" top="0.747916666666667" bottom="0.747916666666667" header="0.313888888888889" footer="0.313888888888889"/>
  <pageSetup paperSize="9" scale="83" fitToHeight="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abSelected="1" workbookViewId="0">
      <selection activeCell="D21" sqref="D21"/>
    </sheetView>
  </sheetViews>
  <sheetFormatPr defaultColWidth="9" defaultRowHeight="14.25" outlineLevelCol="5"/>
  <cols>
    <col min="1" max="1" width="8.75" style="87" customWidth="1"/>
    <col min="2" max="2" width="22.75" style="87" customWidth="1"/>
    <col min="3" max="3" width="22.75" style="88" customWidth="1"/>
    <col min="4" max="4" width="22.75" style="87" customWidth="1"/>
    <col min="5" max="5" width="22.75" style="88" customWidth="1"/>
    <col min="6" max="6" width="22.75" style="87" customWidth="1"/>
    <col min="7" max="7" width="9.5" style="87" customWidth="1"/>
    <col min="8" max="8" width="14.25" style="87" customWidth="1"/>
    <col min="9" max="9" width="9" style="87" customWidth="1"/>
    <col min="10" max="10" width="9.375" style="87" customWidth="1"/>
    <col min="11" max="11" width="9" style="87" customWidth="1"/>
    <col min="12" max="12" width="10.5" style="87" customWidth="1"/>
    <col min="13" max="13" width="11.625" style="87" customWidth="1"/>
    <col min="14" max="14" width="9.375" style="87" customWidth="1"/>
    <col min="15" max="253" width="9" style="87" customWidth="1"/>
    <col min="254" max="16384" width="9" style="89"/>
  </cols>
  <sheetData>
    <row r="1" ht="18.75" spans="1:6">
      <c r="A1" s="90" t="s">
        <v>33</v>
      </c>
      <c r="B1" s="90"/>
      <c r="C1" s="90"/>
      <c r="D1" s="90"/>
      <c r="E1" s="91"/>
      <c r="F1" s="90"/>
    </row>
    <row r="2" ht="13.5" spans="1:6">
      <c r="A2" s="92" t="s">
        <v>34</v>
      </c>
      <c r="B2" s="92"/>
      <c r="C2" s="92"/>
      <c r="D2" s="92"/>
      <c r="E2" s="93"/>
      <c r="F2" s="94"/>
    </row>
    <row r="3" s="85" customFormat="1" ht="39.95" customHeight="1" spans="1:6">
      <c r="A3" s="95" t="s">
        <v>35</v>
      </c>
      <c r="B3" s="95" t="s">
        <v>36</v>
      </c>
      <c r="C3" s="96" t="s">
        <v>37</v>
      </c>
      <c r="D3" s="95" t="s">
        <v>38</v>
      </c>
      <c r="E3" s="97" t="s">
        <v>39</v>
      </c>
      <c r="F3" s="95" t="s">
        <v>40</v>
      </c>
    </row>
    <row r="4" s="86" customFormat="1" ht="39.95" customHeight="1" spans="1:6">
      <c r="A4" s="98">
        <v>1</v>
      </c>
      <c r="B4" s="99" t="s">
        <v>41</v>
      </c>
      <c r="C4" s="100">
        <f>'分部分项工程报价表（表2）'!L10</f>
        <v>0</v>
      </c>
      <c r="D4" s="101">
        <v>0.09</v>
      </c>
      <c r="E4" s="100">
        <f>C4*(1+D4)</f>
        <v>0</v>
      </c>
      <c r="F4" s="102"/>
    </row>
    <row r="5" s="86" customFormat="1" ht="39.95" customHeight="1" spans="1:6">
      <c r="A5" s="98">
        <v>2</v>
      </c>
      <c r="B5" s="103" t="s">
        <v>42</v>
      </c>
      <c r="C5" s="100">
        <f>'措施项目费用报价表（表3） '!G21</f>
        <v>0</v>
      </c>
      <c r="D5" s="101">
        <v>0.09</v>
      </c>
      <c r="E5" s="100">
        <f>C5*(1+D5)</f>
        <v>0</v>
      </c>
      <c r="F5" s="102"/>
    </row>
    <row r="6" s="86" customFormat="1" ht="39.95" customHeight="1" spans="1:6">
      <c r="A6" s="98">
        <v>3</v>
      </c>
      <c r="B6" s="104" t="s">
        <v>43</v>
      </c>
      <c r="C6" s="100">
        <f>C4+C5</f>
        <v>0</v>
      </c>
      <c r="D6" s="101">
        <v>0.09</v>
      </c>
      <c r="E6" s="100">
        <f>C6*(1+D6)</f>
        <v>0</v>
      </c>
      <c r="F6" s="41"/>
    </row>
    <row r="15" spans="5:5">
      <c r="E15" s="105"/>
    </row>
    <row r="17" spans="5:5">
      <c r="E17" s="88">
        <f>E6/'分部分项工程报价表（表2）'!E9</f>
        <v>0</v>
      </c>
    </row>
  </sheetData>
  <mergeCells count="2">
    <mergeCell ref="A1:F1"/>
    <mergeCell ref="A2:D2"/>
  </mergeCells>
  <printOptions horizontalCentered="1"/>
  <pageMargins left="0.707638888888889" right="0.707638888888889" top="0.747916666666667" bottom="0.747916666666667" header="0.313888888888889" footer="0.313888888888889"/>
  <pageSetup paperSize="9" firstPageNumber="4294963191"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S12"/>
  <sheetViews>
    <sheetView workbookViewId="0">
      <selection activeCell="J7" sqref="J7"/>
    </sheetView>
  </sheetViews>
  <sheetFormatPr defaultColWidth="9" defaultRowHeight="13.5"/>
  <cols>
    <col min="1" max="1" width="4.875" style="51" customWidth="1"/>
    <col min="2" max="2" width="16.25" style="51" customWidth="1"/>
    <col min="3" max="3" width="47.625" style="51" customWidth="1"/>
    <col min="4" max="4" width="7.125" style="51" customWidth="1"/>
    <col min="5" max="6" width="7.125" style="52" customWidth="1"/>
    <col min="7" max="9" width="8" style="52" customWidth="1" outlineLevel="1"/>
    <col min="10" max="11" width="8.375" style="52" customWidth="1" outlineLevel="1"/>
    <col min="12" max="12" width="13.25" style="52" customWidth="1"/>
    <col min="13" max="13" width="9.25" style="53" customWidth="1"/>
    <col min="14" max="14" width="9" style="54"/>
    <col min="15" max="17" width="10.5" style="54" customWidth="1"/>
    <col min="18" max="18" width="11.625" style="54" customWidth="1"/>
    <col min="19" max="19" width="12.75" style="54" customWidth="1"/>
    <col min="20" max="16384" width="9" style="51"/>
  </cols>
  <sheetData>
    <row r="1" ht="18.75" spans="1:13">
      <c r="A1" s="55" t="s">
        <v>44</v>
      </c>
      <c r="B1" s="55"/>
      <c r="C1" s="55"/>
      <c r="D1" s="55"/>
      <c r="E1" s="56"/>
      <c r="F1" s="56"/>
      <c r="G1" s="56"/>
      <c r="H1" s="56"/>
      <c r="I1" s="56"/>
      <c r="J1" s="56"/>
      <c r="K1" s="56"/>
      <c r="L1" s="56"/>
      <c r="M1" s="75"/>
    </row>
    <row r="2" s="50" customFormat="1" ht="12" spans="1:19">
      <c r="A2" s="57" t="str">
        <f>'汇总表（表1）'!A2</f>
        <v>工程名称：南通市海门区CR21001地块</v>
      </c>
      <c r="B2" s="57"/>
      <c r="C2" s="57"/>
      <c r="D2" s="57"/>
      <c r="E2" s="58" t="s">
        <v>45</v>
      </c>
      <c r="F2" s="58"/>
      <c r="G2" s="58"/>
      <c r="H2" s="58"/>
      <c r="I2" s="58"/>
      <c r="J2" s="58"/>
      <c r="K2" s="58"/>
      <c r="L2" s="58"/>
      <c r="M2" s="76"/>
      <c r="N2" s="77"/>
      <c r="O2" s="77"/>
      <c r="P2" s="77"/>
      <c r="Q2" s="77"/>
      <c r="R2" s="77"/>
      <c r="S2" s="77"/>
    </row>
    <row r="3" s="50" customFormat="1" ht="54" customHeight="1" spans="1:19">
      <c r="A3" s="59" t="s">
        <v>35</v>
      </c>
      <c r="B3" s="59" t="s">
        <v>46</v>
      </c>
      <c r="C3" s="59" t="s">
        <v>47</v>
      </c>
      <c r="D3" s="59" t="s">
        <v>48</v>
      </c>
      <c r="E3" s="60" t="s">
        <v>49</v>
      </c>
      <c r="F3" s="60" t="s">
        <v>50</v>
      </c>
      <c r="G3" s="60" t="s">
        <v>51</v>
      </c>
      <c r="H3" s="60" t="s">
        <v>52</v>
      </c>
      <c r="I3" s="60" t="s">
        <v>53</v>
      </c>
      <c r="J3" s="60" t="s">
        <v>54</v>
      </c>
      <c r="K3" s="60" t="s">
        <v>55</v>
      </c>
      <c r="L3" s="60" t="s">
        <v>56</v>
      </c>
      <c r="M3" s="78"/>
      <c r="N3" s="77"/>
      <c r="O3" s="77"/>
      <c r="P3" s="77"/>
      <c r="Q3" s="77"/>
      <c r="R3" s="77"/>
      <c r="S3" s="77"/>
    </row>
    <row r="4" s="50" customFormat="1" ht="30" customHeight="1" spans="1:19">
      <c r="A4" s="59"/>
      <c r="B4" s="59"/>
      <c r="C4" s="59"/>
      <c r="D4" s="59"/>
      <c r="E4" s="60"/>
      <c r="F4" s="60"/>
      <c r="G4" s="60"/>
      <c r="H4" s="60"/>
      <c r="I4" s="60"/>
      <c r="J4" s="79"/>
      <c r="K4" s="79"/>
      <c r="L4" s="60"/>
      <c r="M4" s="78"/>
      <c r="N4" s="77"/>
      <c r="O4" s="77"/>
      <c r="P4" s="77"/>
      <c r="Q4" s="77"/>
      <c r="R4" s="77"/>
      <c r="S4" s="77"/>
    </row>
    <row r="5" s="50" customFormat="1" ht="30" customHeight="1" spans="1:19">
      <c r="A5" s="59"/>
      <c r="B5" s="59"/>
      <c r="C5" s="59"/>
      <c r="D5" s="59"/>
      <c r="E5" s="60" t="s">
        <v>57</v>
      </c>
      <c r="F5" s="60" t="s">
        <v>58</v>
      </c>
      <c r="G5" s="60" t="s">
        <v>59</v>
      </c>
      <c r="H5" s="60" t="s">
        <v>60</v>
      </c>
      <c r="I5" s="60" t="s">
        <v>61</v>
      </c>
      <c r="J5" s="79" t="s">
        <v>62</v>
      </c>
      <c r="K5" s="79" t="s">
        <v>63</v>
      </c>
      <c r="L5" s="60" t="s">
        <v>64</v>
      </c>
      <c r="M5" s="78"/>
      <c r="N5" s="77"/>
      <c r="O5" s="77"/>
      <c r="P5" s="77"/>
      <c r="Q5" s="77"/>
      <c r="R5" s="77"/>
      <c r="S5" s="77"/>
    </row>
    <row r="6" spans="1:13">
      <c r="A6" s="61" t="s">
        <v>1</v>
      </c>
      <c r="B6" s="61" t="s">
        <v>65</v>
      </c>
      <c r="C6" s="61"/>
      <c r="D6" s="61"/>
      <c r="E6" s="62"/>
      <c r="F6" s="62"/>
      <c r="G6" s="62"/>
      <c r="H6" s="62"/>
      <c r="I6" s="62"/>
      <c r="J6" s="62"/>
      <c r="K6" s="62"/>
      <c r="L6" s="80"/>
      <c r="M6" s="81"/>
    </row>
    <row r="7" s="50" customFormat="1" ht="134" customHeight="1" outlineLevel="1" spans="1:19">
      <c r="A7" s="63">
        <v>1</v>
      </c>
      <c r="B7" s="64" t="s">
        <v>66</v>
      </c>
      <c r="C7" s="64" t="s">
        <v>67</v>
      </c>
      <c r="D7" s="63" t="s">
        <v>68</v>
      </c>
      <c r="E7" s="65">
        <f>621+10010+1728+13395+2520</f>
        <v>28274</v>
      </c>
      <c r="F7" s="66">
        <f>SUM(G7:K7)</f>
        <v>0</v>
      </c>
      <c r="G7" s="67"/>
      <c r="H7" s="68"/>
      <c r="I7" s="68"/>
      <c r="J7" s="68"/>
      <c r="K7" s="68"/>
      <c r="L7" s="68">
        <f>F7*E7</f>
        <v>0</v>
      </c>
      <c r="M7" s="82" t="s">
        <v>69</v>
      </c>
      <c r="N7" s="77"/>
      <c r="O7" s="77"/>
      <c r="P7" s="77"/>
      <c r="Q7" s="77"/>
      <c r="R7" s="77"/>
      <c r="S7" s="77"/>
    </row>
    <row r="8" s="50" customFormat="1" ht="134" customHeight="1" outlineLevel="1" spans="1:19">
      <c r="A8" s="69">
        <v>2</v>
      </c>
      <c r="B8" s="70" t="s">
        <v>66</v>
      </c>
      <c r="C8" s="70" t="s">
        <v>70</v>
      </c>
      <c r="D8" s="69" t="s">
        <v>68</v>
      </c>
      <c r="E8" s="35">
        <f>5421+102</f>
        <v>5523</v>
      </c>
      <c r="F8" s="66">
        <f>SUM(G8:K8)</f>
        <v>0</v>
      </c>
      <c r="G8" s="71"/>
      <c r="H8" s="72"/>
      <c r="I8" s="72"/>
      <c r="J8" s="68"/>
      <c r="K8" s="68"/>
      <c r="L8" s="68">
        <f>F8*E8</f>
        <v>0</v>
      </c>
      <c r="M8" s="82" t="s">
        <v>69</v>
      </c>
      <c r="N8" s="77"/>
      <c r="O8" s="77"/>
      <c r="P8" s="77"/>
      <c r="Q8" s="77"/>
      <c r="R8" s="77"/>
      <c r="S8" s="77"/>
    </row>
    <row r="9" s="50" customFormat="1" ht="72" customHeight="1" outlineLevel="1" spans="1:19">
      <c r="A9" s="69">
        <v>3</v>
      </c>
      <c r="B9" s="70" t="s">
        <v>71</v>
      </c>
      <c r="C9" s="70" t="s">
        <v>72</v>
      </c>
      <c r="D9" s="69" t="s">
        <v>68</v>
      </c>
      <c r="E9" s="35">
        <f>E8+E7</f>
        <v>33797</v>
      </c>
      <c r="F9" s="66">
        <f>SUM(G9:K9)</f>
        <v>0</v>
      </c>
      <c r="G9" s="71"/>
      <c r="H9" s="72"/>
      <c r="I9" s="72"/>
      <c r="J9" s="68"/>
      <c r="K9" s="68"/>
      <c r="L9" s="68">
        <f>F9*E9</f>
        <v>0</v>
      </c>
      <c r="M9" s="82"/>
      <c r="N9" s="77"/>
      <c r="O9" s="77"/>
      <c r="P9" s="77"/>
      <c r="Q9" s="77"/>
      <c r="R9" s="77"/>
      <c r="S9" s="77"/>
    </row>
    <row r="10" spans="1:13">
      <c r="A10" s="73" t="s">
        <v>5</v>
      </c>
      <c r="B10" s="61" t="s">
        <v>73</v>
      </c>
      <c r="C10" s="61"/>
      <c r="D10" s="73"/>
      <c r="E10" s="74"/>
      <c r="F10" s="74"/>
      <c r="G10" s="74"/>
      <c r="H10" s="74"/>
      <c r="I10" s="74"/>
      <c r="J10" s="74"/>
      <c r="K10" s="74"/>
      <c r="L10" s="74">
        <f>L9+L8+L7</f>
        <v>0</v>
      </c>
      <c r="M10" s="83"/>
    </row>
    <row r="12" spans="13:13">
      <c r="M12" s="84"/>
    </row>
  </sheetData>
  <mergeCells count="14">
    <mergeCell ref="A1:M1"/>
    <mergeCell ref="A2:D2"/>
    <mergeCell ref="B6:C6"/>
    <mergeCell ref="B10:C10"/>
    <mergeCell ref="A3:A5"/>
    <mergeCell ref="B3:B5"/>
    <mergeCell ref="C3:C5"/>
    <mergeCell ref="D3:D5"/>
    <mergeCell ref="E3:E4"/>
    <mergeCell ref="F3:F4"/>
    <mergeCell ref="G3:G4"/>
    <mergeCell ref="H3:H4"/>
    <mergeCell ref="I3:I4"/>
    <mergeCell ref="L3:L4"/>
  </mergeCells>
  <printOptions horizontalCentered="1"/>
  <pageMargins left="0.520138888888889" right="0.520138888888889" top="0.3125" bottom="0.3125" header="0.5" footer="0.5"/>
  <pageSetup paperSize="9" scale="70" firstPageNumber="4294963191" fitToHeight="0"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view="pageBreakPreview" zoomScaleNormal="100" workbookViewId="0">
      <pane xSplit="8" ySplit="2" topLeftCell="I12" activePane="bottomRight" state="frozen"/>
      <selection/>
      <selection pane="topRight"/>
      <selection pane="bottomLeft"/>
      <selection pane="bottomRight" activeCell="F5" sqref="F5:F19"/>
    </sheetView>
  </sheetViews>
  <sheetFormatPr defaultColWidth="8.875" defaultRowHeight="12"/>
  <cols>
    <col min="1" max="1" width="4.125" style="29" customWidth="1"/>
    <col min="2" max="2" width="12.75" style="29" customWidth="1"/>
    <col min="3" max="3" width="27.625" style="29" customWidth="1"/>
    <col min="4" max="4" width="7.75" style="29" customWidth="1"/>
    <col min="5" max="6" width="10.625" style="29" customWidth="1"/>
    <col min="7" max="7" width="14" style="29" customWidth="1"/>
    <col min="8" max="8" width="15.5" style="30" customWidth="1"/>
    <col min="9" max="9" width="13.875" style="29" customWidth="1"/>
    <col min="10" max="10" width="14.875" style="31" customWidth="1"/>
    <col min="11" max="11" width="11.625" style="29" customWidth="1"/>
    <col min="12" max="16384" width="8.875" style="29"/>
  </cols>
  <sheetData>
    <row r="1" ht="18.75" spans="1:8">
      <c r="A1" s="32" t="s">
        <v>74</v>
      </c>
      <c r="B1" s="32"/>
      <c r="C1" s="32"/>
      <c r="D1" s="32"/>
      <c r="E1" s="32"/>
      <c r="F1" s="32"/>
      <c r="G1" s="32"/>
      <c r="H1" s="32"/>
    </row>
    <row r="2" ht="24" spans="1:8">
      <c r="A2" s="33" t="s">
        <v>35</v>
      </c>
      <c r="B2" s="33" t="s">
        <v>75</v>
      </c>
      <c r="C2" s="33" t="s">
        <v>76</v>
      </c>
      <c r="D2" s="33" t="s">
        <v>77</v>
      </c>
      <c r="E2" s="33" t="s">
        <v>49</v>
      </c>
      <c r="F2" s="34" t="s">
        <v>78</v>
      </c>
      <c r="G2" s="33" t="s">
        <v>73</v>
      </c>
      <c r="H2" s="34" t="s">
        <v>40</v>
      </c>
    </row>
    <row r="3" ht="36" spans="1:11">
      <c r="A3" s="35">
        <v>1</v>
      </c>
      <c r="B3" s="36" t="s">
        <v>79</v>
      </c>
      <c r="C3" s="36" t="s">
        <v>80</v>
      </c>
      <c r="D3" s="35" t="s">
        <v>81</v>
      </c>
      <c r="E3" s="37">
        <v>10000</v>
      </c>
      <c r="F3" s="37"/>
      <c r="G3" s="38">
        <f>E3*F3</f>
        <v>0</v>
      </c>
      <c r="H3" s="39"/>
      <c r="I3" s="49"/>
      <c r="K3" s="49"/>
    </row>
    <row r="4" ht="48" spans="1:9">
      <c r="A4" s="35">
        <v>2</v>
      </c>
      <c r="B4" s="36" t="s">
        <v>82</v>
      </c>
      <c r="C4" s="36" t="s">
        <v>83</v>
      </c>
      <c r="D4" s="35" t="s">
        <v>84</v>
      </c>
      <c r="E4" s="37">
        <v>1</v>
      </c>
      <c r="F4" s="37"/>
      <c r="G4" s="38">
        <f t="shared" ref="G4:G20" si="0">E4*F4</f>
        <v>0</v>
      </c>
      <c r="H4" s="39" t="s">
        <v>85</v>
      </c>
      <c r="I4" s="49"/>
    </row>
    <row r="5" ht="132" spans="1:8">
      <c r="A5" s="35">
        <v>3</v>
      </c>
      <c r="B5" s="36" t="s">
        <v>86</v>
      </c>
      <c r="C5" s="40" t="s">
        <v>87</v>
      </c>
      <c r="D5" s="35" t="s">
        <v>84</v>
      </c>
      <c r="E5" s="41">
        <v>1</v>
      </c>
      <c r="F5" s="42"/>
      <c r="G5" s="38">
        <f t="shared" si="0"/>
        <v>0</v>
      </c>
      <c r="H5" s="39"/>
    </row>
    <row r="6" ht="36" spans="1:8">
      <c r="A6" s="35">
        <v>4</v>
      </c>
      <c r="B6" s="36" t="s">
        <v>88</v>
      </c>
      <c r="C6" s="36" t="s">
        <v>89</v>
      </c>
      <c r="D6" s="35" t="s">
        <v>84</v>
      </c>
      <c r="E6" s="37">
        <v>1</v>
      </c>
      <c r="F6" s="37"/>
      <c r="G6" s="38">
        <f t="shared" si="0"/>
        <v>0</v>
      </c>
      <c r="H6" s="39"/>
    </row>
    <row r="7" ht="132" spans="1:8">
      <c r="A7" s="35">
        <v>5</v>
      </c>
      <c r="B7" s="36" t="s">
        <v>90</v>
      </c>
      <c r="C7" s="36" t="s">
        <v>91</v>
      </c>
      <c r="D7" s="35" t="s">
        <v>84</v>
      </c>
      <c r="E7" s="37">
        <v>1</v>
      </c>
      <c r="F7" s="37"/>
      <c r="G7" s="38">
        <f t="shared" si="0"/>
        <v>0</v>
      </c>
      <c r="H7" s="39"/>
    </row>
    <row r="8" spans="1:8">
      <c r="A8" s="35">
        <v>6</v>
      </c>
      <c r="B8" s="36" t="s">
        <v>92</v>
      </c>
      <c r="C8" s="36"/>
      <c r="D8" s="35" t="s">
        <v>84</v>
      </c>
      <c r="E8" s="37">
        <v>1</v>
      </c>
      <c r="F8" s="37"/>
      <c r="G8" s="38">
        <f t="shared" si="0"/>
        <v>0</v>
      </c>
      <c r="H8" s="39"/>
    </row>
    <row r="9" ht="24" spans="1:8">
      <c r="A9" s="35">
        <v>7</v>
      </c>
      <c r="B9" s="36" t="s">
        <v>93</v>
      </c>
      <c r="C9" s="36"/>
      <c r="D9" s="35" t="s">
        <v>84</v>
      </c>
      <c r="E9" s="37">
        <v>1</v>
      </c>
      <c r="F9" s="37"/>
      <c r="G9" s="38">
        <f t="shared" si="0"/>
        <v>0</v>
      </c>
      <c r="H9" s="39"/>
    </row>
    <row r="10" ht="48" spans="1:8">
      <c r="A10" s="35">
        <v>8</v>
      </c>
      <c r="B10" s="36" t="s">
        <v>94</v>
      </c>
      <c r="C10" s="36" t="s">
        <v>95</v>
      </c>
      <c r="D10" s="35" t="s">
        <v>84</v>
      </c>
      <c r="E10" s="37">
        <v>1</v>
      </c>
      <c r="F10" s="37"/>
      <c r="G10" s="38">
        <f t="shared" si="0"/>
        <v>0</v>
      </c>
      <c r="H10" s="39"/>
    </row>
    <row r="11" ht="96" spans="1:8">
      <c r="A11" s="35">
        <v>9</v>
      </c>
      <c r="B11" s="36" t="s">
        <v>96</v>
      </c>
      <c r="C11" s="36" t="s">
        <v>97</v>
      </c>
      <c r="D11" s="35" t="s">
        <v>84</v>
      </c>
      <c r="E11" s="37">
        <v>1</v>
      </c>
      <c r="F11" s="37"/>
      <c r="G11" s="38">
        <f t="shared" si="0"/>
        <v>0</v>
      </c>
      <c r="H11" s="39"/>
    </row>
    <row r="12" ht="24" spans="1:8">
      <c r="A12" s="35">
        <v>10</v>
      </c>
      <c r="B12" s="35" t="s">
        <v>98</v>
      </c>
      <c r="C12" s="36" t="s">
        <v>99</v>
      </c>
      <c r="D12" s="35" t="s">
        <v>84</v>
      </c>
      <c r="E12" s="37">
        <v>1</v>
      </c>
      <c r="F12" s="37"/>
      <c r="G12" s="38">
        <f t="shared" si="0"/>
        <v>0</v>
      </c>
      <c r="H12" s="36"/>
    </row>
    <row r="13" ht="96" spans="1:8">
      <c r="A13" s="35">
        <v>11</v>
      </c>
      <c r="B13" s="36" t="s">
        <v>100</v>
      </c>
      <c r="C13" s="36" t="s">
        <v>101</v>
      </c>
      <c r="D13" s="35" t="s">
        <v>84</v>
      </c>
      <c r="E13" s="37">
        <v>1</v>
      </c>
      <c r="F13" s="37"/>
      <c r="G13" s="38">
        <f t="shared" si="0"/>
        <v>0</v>
      </c>
      <c r="H13" s="36"/>
    </row>
    <row r="14" ht="36" spans="1:8">
      <c r="A14" s="35">
        <v>12</v>
      </c>
      <c r="B14" s="36" t="s">
        <v>102</v>
      </c>
      <c r="C14" s="36" t="s">
        <v>103</v>
      </c>
      <c r="D14" s="35" t="s">
        <v>84</v>
      </c>
      <c r="E14" s="37">
        <v>1</v>
      </c>
      <c r="F14" s="37"/>
      <c r="G14" s="38">
        <f t="shared" si="0"/>
        <v>0</v>
      </c>
      <c r="H14" s="36"/>
    </row>
    <row r="15" ht="36" spans="1:8">
      <c r="A15" s="35">
        <v>13</v>
      </c>
      <c r="B15" s="36" t="s">
        <v>104</v>
      </c>
      <c r="C15" s="36" t="s">
        <v>105</v>
      </c>
      <c r="D15" s="35" t="s">
        <v>84</v>
      </c>
      <c r="E15" s="37">
        <v>1</v>
      </c>
      <c r="F15" s="37"/>
      <c r="G15" s="38">
        <f t="shared" si="0"/>
        <v>0</v>
      </c>
      <c r="H15" s="36"/>
    </row>
    <row r="16" ht="36" spans="1:8">
      <c r="A16" s="35">
        <v>14</v>
      </c>
      <c r="B16" s="36" t="s">
        <v>106</v>
      </c>
      <c r="C16" s="36" t="s">
        <v>107</v>
      </c>
      <c r="D16" s="35" t="s">
        <v>84</v>
      </c>
      <c r="E16" s="37">
        <v>1</v>
      </c>
      <c r="F16" s="37"/>
      <c r="G16" s="38">
        <f t="shared" si="0"/>
        <v>0</v>
      </c>
      <c r="H16" s="36"/>
    </row>
    <row r="17" ht="48" spans="1:8">
      <c r="A17" s="35">
        <v>15</v>
      </c>
      <c r="B17" s="43" t="s">
        <v>108</v>
      </c>
      <c r="C17" s="43" t="s">
        <v>109</v>
      </c>
      <c r="D17" s="35" t="s">
        <v>84</v>
      </c>
      <c r="E17" s="37">
        <v>1</v>
      </c>
      <c r="F17" s="37"/>
      <c r="G17" s="38">
        <f t="shared" si="0"/>
        <v>0</v>
      </c>
      <c r="H17" s="36"/>
    </row>
    <row r="18" ht="72" spans="1:8">
      <c r="A18" s="35">
        <v>16</v>
      </c>
      <c r="B18" s="44" t="s">
        <v>110</v>
      </c>
      <c r="C18" s="45" t="s">
        <v>111</v>
      </c>
      <c r="D18" s="35" t="s">
        <v>84</v>
      </c>
      <c r="E18" s="37">
        <v>1</v>
      </c>
      <c r="F18" s="37"/>
      <c r="G18" s="38">
        <f t="shared" si="0"/>
        <v>0</v>
      </c>
      <c r="H18" s="36"/>
    </row>
    <row r="19" ht="60" spans="1:8">
      <c r="A19" s="35">
        <v>17</v>
      </c>
      <c r="B19" s="43" t="s">
        <v>112</v>
      </c>
      <c r="C19" s="43" t="s">
        <v>113</v>
      </c>
      <c r="D19" s="35" t="s">
        <v>84</v>
      </c>
      <c r="E19" s="37">
        <v>1</v>
      </c>
      <c r="F19" s="37"/>
      <c r="G19" s="38">
        <f t="shared" si="0"/>
        <v>0</v>
      </c>
      <c r="H19" s="36"/>
    </row>
    <row r="20" ht="24" spans="1:8">
      <c r="A20" s="35">
        <v>18</v>
      </c>
      <c r="B20" s="36" t="s">
        <v>114</v>
      </c>
      <c r="C20" s="36"/>
      <c r="D20" s="35" t="s">
        <v>84</v>
      </c>
      <c r="E20" s="37">
        <v>1</v>
      </c>
      <c r="F20" s="37"/>
      <c r="G20" s="38">
        <f t="shared" si="0"/>
        <v>0</v>
      </c>
      <c r="H20" s="36"/>
    </row>
    <row r="21" spans="1:9">
      <c r="A21" s="35" t="s">
        <v>73</v>
      </c>
      <c r="B21" s="35"/>
      <c r="C21" s="36"/>
      <c r="D21" s="35"/>
      <c r="E21" s="35"/>
      <c r="F21" s="35"/>
      <c r="G21" s="46">
        <f>SUM(G3:G20)</f>
        <v>0</v>
      </c>
      <c r="H21" s="36"/>
      <c r="I21" s="48"/>
    </row>
    <row r="22" spans="1:9">
      <c r="A22" s="47" t="s">
        <v>115</v>
      </c>
      <c r="B22" s="47"/>
      <c r="C22" s="47"/>
      <c r="D22" s="47"/>
      <c r="E22" s="47"/>
      <c r="F22" s="47"/>
      <c r="G22" s="47"/>
      <c r="H22" s="47"/>
      <c r="I22" s="49"/>
    </row>
    <row r="23" spans="7:7">
      <c r="G23" s="48"/>
    </row>
  </sheetData>
  <mergeCells count="3">
    <mergeCell ref="A1:H1"/>
    <mergeCell ref="A21:B21"/>
    <mergeCell ref="A22:H22"/>
  </mergeCells>
  <pageMargins left="0.707638888888889" right="0.707638888888889" top="0.747916666666667" bottom="0.747916666666667" header="0.313888888888889" footer="0.313888888888889"/>
  <pageSetup paperSize="9" scale="86" fitToHeight="0"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9"/>
  <sheetViews>
    <sheetView workbookViewId="0">
      <selection activeCell="B26" sqref="B26"/>
    </sheetView>
  </sheetViews>
  <sheetFormatPr defaultColWidth="8.875" defaultRowHeight="12"/>
  <cols>
    <col min="1" max="1" width="10.5" style="2" customWidth="1"/>
    <col min="2" max="2" width="25.125" style="2" customWidth="1"/>
    <col min="3" max="3" width="12.375" style="2" customWidth="1"/>
    <col min="4" max="4" width="13.25" style="2" customWidth="1"/>
    <col min="5" max="5" width="13.125" style="2" customWidth="1"/>
    <col min="6" max="6" width="14.75" style="2" customWidth="1"/>
    <col min="7" max="7" width="15.25" style="2" customWidth="1"/>
    <col min="8" max="16381" width="8.875" style="2"/>
    <col min="16382" max="16384" width="8.875" style="3"/>
  </cols>
  <sheetData>
    <row r="1" ht="18.75" spans="1:7">
      <c r="A1" s="4" t="s">
        <v>116</v>
      </c>
      <c r="B1" s="4"/>
      <c r="C1" s="4"/>
      <c r="D1" s="4"/>
      <c r="E1" s="4"/>
      <c r="F1" s="4"/>
      <c r="G1" s="4"/>
    </row>
    <row r="2" spans="1:253">
      <c r="A2" s="5" t="str">
        <f>'汇总表（表1）'!A2</f>
        <v>工程名称：南通市海门区CR21001地块</v>
      </c>
      <c r="B2" s="6"/>
      <c r="C2" s="6"/>
      <c r="D2" s="6"/>
      <c r="E2" s="6"/>
      <c r="F2" s="6"/>
      <c r="G2" s="7"/>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1" customFormat="1" ht="24" spans="1:16381">
      <c r="A3" s="9" t="s">
        <v>35</v>
      </c>
      <c r="B3" s="9" t="s">
        <v>46</v>
      </c>
      <c r="C3" s="9" t="s">
        <v>77</v>
      </c>
      <c r="D3" s="9" t="s">
        <v>117</v>
      </c>
      <c r="E3" s="9" t="s">
        <v>118</v>
      </c>
      <c r="F3" s="9" t="s">
        <v>119</v>
      </c>
      <c r="G3" s="9" t="s">
        <v>40</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row>
    <row r="4" ht="16.5" spans="1:253">
      <c r="A4" s="11">
        <v>1</v>
      </c>
      <c r="B4" s="12" t="s">
        <v>120</v>
      </c>
      <c r="C4" s="13" t="s">
        <v>121</v>
      </c>
      <c r="D4" s="14">
        <v>2400</v>
      </c>
      <c r="E4" s="15">
        <v>0.09</v>
      </c>
      <c r="F4" s="16">
        <f t="shared" ref="F4:F18" si="0">D4*(1+E4)</f>
        <v>2616</v>
      </c>
      <c r="G4" s="17" t="s">
        <v>122</v>
      </c>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ht="16.5" spans="1:253">
      <c r="A5" s="11">
        <v>2</v>
      </c>
      <c r="B5" s="12" t="s">
        <v>123</v>
      </c>
      <c r="C5" s="13" t="s">
        <v>121</v>
      </c>
      <c r="D5" s="14">
        <v>1320</v>
      </c>
      <c r="E5" s="15">
        <v>0.09</v>
      </c>
      <c r="F5" s="16">
        <f t="shared" si="0"/>
        <v>1438.8</v>
      </c>
      <c r="G5" s="17" t="s">
        <v>122</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ht="16.5" spans="1:253">
      <c r="A6" s="11">
        <v>3</v>
      </c>
      <c r="B6" s="12" t="s">
        <v>124</v>
      </c>
      <c r="C6" s="13" t="s">
        <v>125</v>
      </c>
      <c r="D6" s="19">
        <v>2500</v>
      </c>
      <c r="E6" s="15">
        <v>0.09</v>
      </c>
      <c r="F6" s="16">
        <f t="shared" si="0"/>
        <v>2725</v>
      </c>
      <c r="G6" s="20" t="s">
        <v>126</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ht="16.5" spans="1:253">
      <c r="A7" s="11">
        <v>4</v>
      </c>
      <c r="B7" s="21" t="s">
        <v>127</v>
      </c>
      <c r="C7" s="22" t="s">
        <v>128</v>
      </c>
      <c r="D7" s="19">
        <v>180</v>
      </c>
      <c r="E7" s="15">
        <v>0.09</v>
      </c>
      <c r="F7" s="16">
        <f t="shared" si="0"/>
        <v>196.2</v>
      </c>
      <c r="G7" s="20"/>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ht="16.5" spans="1:253">
      <c r="A8" s="11">
        <v>5</v>
      </c>
      <c r="B8" s="21" t="s">
        <v>129</v>
      </c>
      <c r="C8" s="22" t="s">
        <v>128</v>
      </c>
      <c r="D8" s="14">
        <v>320</v>
      </c>
      <c r="E8" s="15">
        <v>0.09</v>
      </c>
      <c r="F8" s="16">
        <f t="shared" si="0"/>
        <v>348.8</v>
      </c>
      <c r="G8" s="20"/>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ht="16.5" spans="1:253">
      <c r="A9" s="11">
        <v>6</v>
      </c>
      <c r="B9" s="12" t="s">
        <v>130</v>
      </c>
      <c r="C9" s="13" t="s">
        <v>121</v>
      </c>
      <c r="D9" s="14">
        <v>1200</v>
      </c>
      <c r="E9" s="15">
        <v>0.09</v>
      </c>
      <c r="F9" s="16">
        <f t="shared" si="0"/>
        <v>1308</v>
      </c>
      <c r="G9" s="20"/>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ht="16.5" spans="1:253">
      <c r="A10" s="11">
        <v>7</v>
      </c>
      <c r="B10" s="12" t="s">
        <v>131</v>
      </c>
      <c r="C10" s="13" t="s">
        <v>121</v>
      </c>
      <c r="D10" s="14">
        <v>1600</v>
      </c>
      <c r="E10" s="15">
        <v>0.09</v>
      </c>
      <c r="F10" s="16">
        <f t="shared" si="0"/>
        <v>1744</v>
      </c>
      <c r="G10" s="20"/>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ht="16.5" spans="1:253">
      <c r="A11" s="11">
        <v>8</v>
      </c>
      <c r="B11" s="12" t="s">
        <v>132</v>
      </c>
      <c r="C11" s="13" t="s">
        <v>121</v>
      </c>
      <c r="D11" s="14">
        <v>2500</v>
      </c>
      <c r="E11" s="15">
        <v>0.09</v>
      </c>
      <c r="F11" s="16">
        <f t="shared" si="0"/>
        <v>2725</v>
      </c>
      <c r="G11" s="20"/>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ht="16.5" spans="1:253">
      <c r="A12" s="11">
        <v>9</v>
      </c>
      <c r="B12" s="12" t="s">
        <v>133</v>
      </c>
      <c r="C12" s="13" t="s">
        <v>121</v>
      </c>
      <c r="D12" s="14">
        <v>3000</v>
      </c>
      <c r="E12" s="15">
        <v>0.09</v>
      </c>
      <c r="F12" s="16">
        <f t="shared" si="0"/>
        <v>3270</v>
      </c>
      <c r="G12" s="20"/>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ht="16.5" spans="1:253">
      <c r="A13" s="11">
        <v>10</v>
      </c>
      <c r="B13" s="12" t="s">
        <v>134</v>
      </c>
      <c r="C13" s="13" t="s">
        <v>121</v>
      </c>
      <c r="D13" s="14">
        <v>5000</v>
      </c>
      <c r="E13" s="15">
        <v>0.09</v>
      </c>
      <c r="F13" s="16">
        <f t="shared" si="0"/>
        <v>5450</v>
      </c>
      <c r="G13" s="20"/>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ht="16.5" spans="1:253">
      <c r="A14" s="11">
        <v>11</v>
      </c>
      <c r="B14" s="12" t="s">
        <v>135</v>
      </c>
      <c r="C14" s="13" t="s">
        <v>121</v>
      </c>
      <c r="D14" s="14">
        <v>7500</v>
      </c>
      <c r="E14" s="15">
        <v>0.09</v>
      </c>
      <c r="F14" s="16">
        <f t="shared" si="0"/>
        <v>8175</v>
      </c>
      <c r="G14" s="20"/>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ht="16.5" spans="1:253">
      <c r="A15" s="11">
        <v>12</v>
      </c>
      <c r="B15" s="12" t="s">
        <v>136</v>
      </c>
      <c r="C15" s="22" t="s">
        <v>137</v>
      </c>
      <c r="D15" s="14">
        <v>48</v>
      </c>
      <c r="E15" s="15">
        <v>0.09</v>
      </c>
      <c r="F15" s="16">
        <f t="shared" si="0"/>
        <v>52.32</v>
      </c>
      <c r="G15" s="20"/>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ht="16.5" spans="1:253">
      <c r="A16" s="11">
        <v>13</v>
      </c>
      <c r="B16" s="23" t="s">
        <v>138</v>
      </c>
      <c r="C16" s="22" t="s">
        <v>137</v>
      </c>
      <c r="D16" s="14">
        <v>32</v>
      </c>
      <c r="E16" s="15">
        <v>0.09</v>
      </c>
      <c r="F16" s="16">
        <f t="shared" si="0"/>
        <v>34.88</v>
      </c>
      <c r="G16" s="20"/>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ht="16.5" spans="1:253">
      <c r="A17" s="11">
        <v>14</v>
      </c>
      <c r="B17" s="23" t="s">
        <v>139</v>
      </c>
      <c r="C17" s="22" t="s">
        <v>137</v>
      </c>
      <c r="D17" s="14">
        <v>85</v>
      </c>
      <c r="E17" s="15">
        <v>0.09</v>
      </c>
      <c r="F17" s="16">
        <f t="shared" si="0"/>
        <v>92.65</v>
      </c>
      <c r="G17" s="20"/>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ht="24" spans="1:253">
      <c r="A18" s="11">
        <v>15</v>
      </c>
      <c r="B18" s="12" t="s">
        <v>140</v>
      </c>
      <c r="C18" s="22" t="s">
        <v>141</v>
      </c>
      <c r="D18" s="14">
        <v>25</v>
      </c>
      <c r="E18" s="24">
        <v>0.09</v>
      </c>
      <c r="F18" s="16">
        <f t="shared" si="0"/>
        <v>27.25</v>
      </c>
      <c r="G18" s="20"/>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ht="37.15" customHeight="1" spans="1:7">
      <c r="A19" s="25"/>
      <c r="B19" s="26"/>
      <c r="C19" s="26"/>
      <c r="D19" s="26"/>
      <c r="E19" s="26"/>
      <c r="F19" s="26"/>
      <c r="G19" s="27"/>
    </row>
  </sheetData>
  <mergeCells count="3">
    <mergeCell ref="A1:G1"/>
    <mergeCell ref="A2:G2"/>
    <mergeCell ref="A19:G19"/>
  </mergeCells>
  <pageMargins left="0.75" right="0.75" top="1" bottom="1" header="0.51" footer="0.51"/>
  <pageSetup paperSize="9" scale="84"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总说明</vt:lpstr>
      <vt:lpstr>汇总表（表1）</vt:lpstr>
      <vt:lpstr>分部分项工程报价表（表2）</vt:lpstr>
      <vt:lpstr>措施项目费用报价表（表3） </vt:lpstr>
      <vt:lpstr>零星项目（表4）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叶无忧</cp:lastModifiedBy>
  <dcterms:created xsi:type="dcterms:W3CDTF">2013-11-30T13:47:00Z</dcterms:created>
  <cp:lastPrinted>2021-08-10T03:14:00Z</cp:lastPrinted>
  <dcterms:modified xsi:type="dcterms:W3CDTF">2022-09-16T03:22:35Z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false</vt:bool>
  </property>
  <property fmtid="{D5CDD505-2E9C-101B-9397-08002B2CF9AE}" pid="4" name="ICV">
    <vt:lpwstr>3ACDE5AB78DB4FF7B78CAFAE6A42279F</vt:lpwstr>
  </property>
</Properties>
</file>